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igevann\"/>
    </mc:Choice>
  </mc:AlternateContent>
  <xr:revisionPtr revIDLastSave="0" documentId="13_ncr:1_{FA967913-BC31-4BD8-B9FA-45AFA7AA4C08}" xr6:coauthVersionLast="47" xr6:coauthVersionMax="47" xr10:uidLastSave="{00000000-0000-0000-0000-000000000000}"/>
  <bookViews>
    <workbookView xWindow="-120" yWindow="-120" windowWidth="29040" windowHeight="15840" xr2:uid="{F1D78AB6-E6D0-4FC2-8BD5-5E867AA9AC5E}"/>
  </bookViews>
  <sheets>
    <sheet name="Sheet1" sheetId="1" r:id="rId1"/>
    <sheet name="Sheet2" sheetId="5" r:id="rId2"/>
    <sheet name="Sheet3" sheetId="6" r:id="rId3"/>
  </sheets>
  <definedNames>
    <definedName name="_xlnm._FilterDatabase" localSheetId="0" hidden="1">Sheet1!$A$1:$O$981</definedName>
    <definedName name="_xlnm._FilterDatabase" localSheetId="1" hidden="1">Sheet2!$A$1:$H$74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34" i="1" l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533" i="1"/>
  <c r="B1428" i="1"/>
  <c r="B1429" i="1"/>
  <c r="B1430" i="1"/>
  <c r="B1431" i="1"/>
  <c r="B1432" i="1"/>
  <c r="L1432" i="1" s="1"/>
  <c r="B1433" i="1"/>
  <c r="K1433" i="1" s="1"/>
  <c r="B1434" i="1"/>
  <c r="B1435" i="1"/>
  <c r="L1435" i="1" s="1"/>
  <c r="B1436" i="1"/>
  <c r="B1437" i="1"/>
  <c r="B1438" i="1"/>
  <c r="B1439" i="1"/>
  <c r="B1440" i="1"/>
  <c r="B1441" i="1"/>
  <c r="B1442" i="1"/>
  <c r="L1442" i="1" s="1"/>
  <c r="B1443" i="1"/>
  <c r="B1444" i="1"/>
  <c r="B1445" i="1"/>
  <c r="B1446" i="1"/>
  <c r="B1447" i="1"/>
  <c r="B1448" i="1"/>
  <c r="L1448" i="1" s="1"/>
  <c r="B1449" i="1"/>
  <c r="K1449" i="1" s="1"/>
  <c r="B1450" i="1"/>
  <c r="K1450" i="1" s="1"/>
  <c r="B1451" i="1"/>
  <c r="L1451" i="1" s="1"/>
  <c r="B1452" i="1"/>
  <c r="B1453" i="1"/>
  <c r="B1454" i="1"/>
  <c r="B1455" i="1"/>
  <c r="B1456" i="1"/>
  <c r="L1456" i="1" s="1"/>
  <c r="B1457" i="1"/>
  <c r="K1457" i="1" s="1"/>
  <c r="B1458" i="1"/>
  <c r="K1458" i="1" s="1"/>
  <c r="B1459" i="1"/>
  <c r="L1459" i="1" s="1"/>
  <c r="B1460" i="1"/>
  <c r="B1461" i="1"/>
  <c r="B1462" i="1"/>
  <c r="B1463" i="1"/>
  <c r="B1464" i="1"/>
  <c r="L1464" i="1" s="1"/>
  <c r="B1465" i="1"/>
  <c r="K1465" i="1" s="1"/>
  <c r="B1466" i="1"/>
  <c r="B1467" i="1"/>
  <c r="L1467" i="1" s="1"/>
  <c r="B1468" i="1"/>
  <c r="B1469" i="1"/>
  <c r="B1470" i="1"/>
  <c r="B1471" i="1"/>
  <c r="B1472" i="1"/>
  <c r="L1472" i="1" s="1"/>
  <c r="B1473" i="1"/>
  <c r="B1474" i="1"/>
  <c r="K1474" i="1" s="1"/>
  <c r="B1475" i="1"/>
  <c r="L1475" i="1" s="1"/>
  <c r="B1476" i="1"/>
  <c r="B1477" i="1"/>
  <c r="B1478" i="1"/>
  <c r="B1479" i="1"/>
  <c r="B1480" i="1"/>
  <c r="L1480" i="1" s="1"/>
  <c r="B1481" i="1"/>
  <c r="B1482" i="1"/>
  <c r="K1482" i="1" s="1"/>
  <c r="B1483" i="1"/>
  <c r="L1483" i="1" s="1"/>
  <c r="B1484" i="1"/>
  <c r="B1485" i="1"/>
  <c r="B1486" i="1"/>
  <c r="B1487" i="1"/>
  <c r="L1487" i="1" s="1"/>
  <c r="B1488" i="1"/>
  <c r="L1488" i="1" s="1"/>
  <c r="B1489" i="1"/>
  <c r="K1489" i="1" s="1"/>
  <c r="B1490" i="1"/>
  <c r="K1490" i="1" s="1"/>
  <c r="B1491" i="1"/>
  <c r="L1491" i="1" s="1"/>
  <c r="B1492" i="1"/>
  <c r="B1493" i="1"/>
  <c r="B1494" i="1"/>
  <c r="B1495" i="1"/>
  <c r="L1495" i="1" s="1"/>
  <c r="B1496" i="1"/>
  <c r="L1496" i="1" s="1"/>
  <c r="B1497" i="1"/>
  <c r="K1497" i="1" s="1"/>
  <c r="B1498" i="1"/>
  <c r="B1499" i="1"/>
  <c r="L1499" i="1" s="1"/>
  <c r="B1500" i="1"/>
  <c r="B1501" i="1"/>
  <c r="B1502" i="1"/>
  <c r="B1503" i="1"/>
  <c r="B1504" i="1"/>
  <c r="L1504" i="1" s="1"/>
  <c r="B1505" i="1"/>
  <c r="B1506" i="1"/>
  <c r="B1507" i="1"/>
  <c r="L1507" i="1" s="1"/>
  <c r="B1508" i="1"/>
  <c r="K1508" i="1" s="1"/>
  <c r="B1509" i="1"/>
  <c r="B1510" i="1"/>
  <c r="B1511" i="1"/>
  <c r="L1511" i="1" s="1"/>
  <c r="B1512" i="1"/>
  <c r="L1512" i="1" s="1"/>
  <c r="B1513" i="1"/>
  <c r="K1513" i="1" s="1"/>
  <c r="B1514" i="1"/>
  <c r="K1514" i="1" s="1"/>
  <c r="B1515" i="1"/>
  <c r="L1515" i="1" s="1"/>
  <c r="B1516" i="1"/>
  <c r="L1516" i="1" s="1"/>
  <c r="B1517" i="1"/>
  <c r="B1518" i="1"/>
  <c r="B1519" i="1"/>
  <c r="B1520" i="1"/>
  <c r="L1520" i="1" s="1"/>
  <c r="B1521" i="1"/>
  <c r="K1521" i="1" s="1"/>
  <c r="B1522" i="1"/>
  <c r="B1523" i="1"/>
  <c r="L1523" i="1" s="1"/>
  <c r="B1524" i="1"/>
  <c r="B1525" i="1"/>
  <c r="B1526" i="1"/>
  <c r="B1527" i="1"/>
  <c r="B1528" i="1"/>
  <c r="L1528" i="1" s="1"/>
  <c r="B1529" i="1"/>
  <c r="B1530" i="1"/>
  <c r="K1530" i="1" s="1"/>
  <c r="B1531" i="1"/>
  <c r="L1531" i="1" s="1"/>
  <c r="B1532" i="1"/>
  <c r="L1532" i="1" s="1"/>
  <c r="B1533" i="1"/>
  <c r="B1534" i="1"/>
  <c r="B1535" i="1"/>
  <c r="B1536" i="1"/>
  <c r="L1536" i="1" s="1"/>
  <c r="B1537" i="1"/>
  <c r="B1538" i="1"/>
  <c r="B1539" i="1"/>
  <c r="L1539" i="1" s="1"/>
  <c r="B1540" i="1"/>
  <c r="K1540" i="1" s="1"/>
  <c r="B1541" i="1"/>
  <c r="B1542" i="1"/>
  <c r="B1543" i="1"/>
  <c r="L1543" i="1" s="1"/>
  <c r="B1544" i="1"/>
  <c r="L1544" i="1" s="1"/>
  <c r="B1545" i="1"/>
  <c r="K1545" i="1" s="1"/>
  <c r="B1546" i="1"/>
  <c r="K1546" i="1" s="1"/>
  <c r="B1547" i="1"/>
  <c r="L1547" i="1" s="1"/>
  <c r="B1548" i="1"/>
  <c r="L1548" i="1" s="1"/>
  <c r="B1549" i="1"/>
  <c r="B1550" i="1"/>
  <c r="B1551" i="1"/>
  <c r="B1552" i="1"/>
  <c r="L1552" i="1" s="1"/>
  <c r="B1553" i="1"/>
  <c r="K1553" i="1" s="1"/>
  <c r="B1554" i="1"/>
  <c r="B1555" i="1"/>
  <c r="L1555" i="1" s="1"/>
  <c r="B1556" i="1"/>
  <c r="L1556" i="1" s="1"/>
  <c r="B1557" i="1"/>
  <c r="B1558" i="1"/>
  <c r="B1559" i="1"/>
  <c r="L1559" i="1" s="1"/>
  <c r="B1560" i="1"/>
  <c r="L1560" i="1" s="1"/>
  <c r="B1561" i="1"/>
  <c r="B1562" i="1"/>
  <c r="L1562" i="1" s="1"/>
  <c r="B1563" i="1"/>
  <c r="L1563" i="1" s="1"/>
  <c r="B1564" i="1"/>
  <c r="L1564" i="1" s="1"/>
  <c r="B1565" i="1"/>
  <c r="B1566" i="1"/>
  <c r="B1567" i="1"/>
  <c r="L1567" i="1" s="1"/>
  <c r="B1568" i="1"/>
  <c r="L1568" i="1" s="1"/>
  <c r="B1569" i="1"/>
  <c r="K1569" i="1" s="1"/>
  <c r="K1538" i="1"/>
  <c r="B1367" i="1"/>
  <c r="L1367" i="1" s="1"/>
  <c r="B1366" i="1"/>
  <c r="B1368" i="1"/>
  <c r="B1369" i="1"/>
  <c r="B1370" i="1"/>
  <c r="B1371" i="1"/>
  <c r="L1371" i="1" s="1"/>
  <c r="B1372" i="1"/>
  <c r="K1372" i="1" s="1"/>
  <c r="B1373" i="1"/>
  <c r="B1374" i="1"/>
  <c r="B1375" i="1"/>
  <c r="B1376" i="1"/>
  <c r="B1377" i="1"/>
  <c r="B1378" i="1"/>
  <c r="B1379" i="1"/>
  <c r="B1380" i="1"/>
  <c r="K1380" i="1" s="1"/>
  <c r="B1381" i="1"/>
  <c r="B1382" i="1"/>
  <c r="L1382" i="1" s="1"/>
  <c r="B1383" i="1"/>
  <c r="B1384" i="1"/>
  <c r="B1385" i="1"/>
  <c r="B1386" i="1"/>
  <c r="B1387" i="1"/>
  <c r="K1387" i="1" s="1"/>
  <c r="B1388" i="1"/>
  <c r="L1388" i="1" s="1"/>
  <c r="B1389" i="1"/>
  <c r="B1390" i="1"/>
  <c r="B1391" i="1"/>
  <c r="B1392" i="1"/>
  <c r="B1393" i="1"/>
  <c r="B1394" i="1"/>
  <c r="B1395" i="1"/>
  <c r="K1395" i="1" s="1"/>
  <c r="B1396" i="1"/>
  <c r="L1396" i="1" s="1"/>
  <c r="B1397" i="1"/>
  <c r="B1398" i="1"/>
  <c r="L1398" i="1" s="1"/>
  <c r="B1399" i="1"/>
  <c r="B1400" i="1"/>
  <c r="B1401" i="1"/>
  <c r="B1402" i="1"/>
  <c r="B1403" i="1"/>
  <c r="L1403" i="1" s="1"/>
  <c r="B1404" i="1"/>
  <c r="L1404" i="1" s="1"/>
  <c r="B1405" i="1"/>
  <c r="B1406" i="1"/>
  <c r="B1407" i="1"/>
  <c r="B1408" i="1"/>
  <c r="B1409" i="1"/>
  <c r="B1410" i="1"/>
  <c r="B1411" i="1"/>
  <c r="K1411" i="1" s="1"/>
  <c r="B1412" i="1"/>
  <c r="K1412" i="1" s="1"/>
  <c r="B1413" i="1"/>
  <c r="B1414" i="1"/>
  <c r="L1414" i="1" s="1"/>
  <c r="B1415" i="1"/>
  <c r="L1415" i="1" s="1"/>
  <c r="B1416" i="1"/>
  <c r="B1417" i="1"/>
  <c r="B1418" i="1"/>
  <c r="B1419" i="1"/>
  <c r="L1419" i="1" s="1"/>
  <c r="B1420" i="1"/>
  <c r="K1420" i="1" s="1"/>
  <c r="B1421" i="1"/>
  <c r="B1422" i="1"/>
  <c r="K1422" i="1" s="1"/>
  <c r="B1423" i="1"/>
  <c r="L1423" i="1" s="1"/>
  <c r="B1424" i="1"/>
  <c r="B1425" i="1"/>
  <c r="B1426" i="1"/>
  <c r="B1427" i="1"/>
  <c r="L1428" i="1"/>
  <c r="K1436" i="1"/>
  <c r="L1443" i="1"/>
  <c r="K1444" i="1"/>
  <c r="L1446" i="1"/>
  <c r="K1452" i="1"/>
  <c r="L1454" i="1"/>
  <c r="L1455" i="1"/>
  <c r="L1460" i="1"/>
  <c r="L1463" i="1"/>
  <c r="L1468" i="1"/>
  <c r="L1471" i="1"/>
  <c r="L1476" i="1"/>
  <c r="L1478" i="1"/>
  <c r="L1479" i="1"/>
  <c r="K1484" i="1"/>
  <c r="K1486" i="1"/>
  <c r="L1492" i="1"/>
  <c r="L1494" i="1"/>
  <c r="L1500" i="1"/>
  <c r="L1502" i="1"/>
  <c r="L1503" i="1"/>
  <c r="L1518" i="1"/>
  <c r="L1519" i="1"/>
  <c r="L1524" i="1"/>
  <c r="K1526" i="1"/>
  <c r="L1527" i="1"/>
  <c r="L1534" i="1"/>
  <c r="L1535" i="1"/>
  <c r="L1551" i="1"/>
  <c r="L1558" i="1"/>
  <c r="B1570" i="1"/>
  <c r="K1570" i="1" s="1"/>
  <c r="B1571" i="1"/>
  <c r="L1571" i="1" s="1"/>
  <c r="B1572" i="1"/>
  <c r="B1573" i="1"/>
  <c r="L1573" i="1" s="1"/>
  <c r="B1574" i="1"/>
  <c r="L1574" i="1" s="1"/>
  <c r="B1575" i="1"/>
  <c r="K1575" i="1" s="1"/>
  <c r="B1576" i="1"/>
  <c r="K1576" i="1" s="1"/>
  <c r="B1577" i="1"/>
  <c r="L1577" i="1" s="1"/>
  <c r="B1578" i="1"/>
  <c r="L1578" i="1" s="1"/>
  <c r="B1579" i="1"/>
  <c r="B1580" i="1"/>
  <c r="B1581" i="1"/>
  <c r="L1581" i="1" s="1"/>
  <c r="B1582" i="1"/>
  <c r="L1582" i="1" s="1"/>
  <c r="B1583" i="1"/>
  <c r="K1583" i="1" s="1"/>
  <c r="B1584" i="1"/>
  <c r="L1584" i="1" s="1"/>
  <c r="B1585" i="1"/>
  <c r="L1585" i="1" s="1"/>
  <c r="B1586" i="1"/>
  <c r="L1586" i="1" s="1"/>
  <c r="B1587" i="1"/>
  <c r="B1588" i="1"/>
  <c r="B1589" i="1"/>
  <c r="L1589" i="1" s="1"/>
  <c r="B1590" i="1"/>
  <c r="K1590" i="1" s="1"/>
  <c r="B1591" i="1"/>
  <c r="B1592" i="1"/>
  <c r="K1592" i="1" s="1"/>
  <c r="B1593" i="1"/>
  <c r="L1593" i="1" s="1"/>
  <c r="B1594" i="1"/>
  <c r="L1594" i="1" s="1"/>
  <c r="B1595" i="1"/>
  <c r="K1595" i="1" s="1"/>
  <c r="B1596" i="1"/>
  <c r="B1597" i="1"/>
  <c r="L1597" i="1" s="1"/>
  <c r="B1598" i="1"/>
  <c r="L1598" i="1" s="1"/>
  <c r="B1599" i="1"/>
  <c r="B1600" i="1"/>
  <c r="L1600" i="1" s="1"/>
  <c r="B1601" i="1"/>
  <c r="L1601" i="1" s="1"/>
  <c r="B1602" i="1"/>
  <c r="L1602" i="1" s="1"/>
  <c r="B1603" i="1"/>
  <c r="K1603" i="1" s="1"/>
  <c r="B1604" i="1"/>
  <c r="B1605" i="1"/>
  <c r="L1605" i="1" s="1"/>
  <c r="B1606" i="1"/>
  <c r="L1606" i="1" s="1"/>
  <c r="B1607" i="1"/>
  <c r="K1607" i="1" s="1"/>
  <c r="B1608" i="1"/>
  <c r="L1608" i="1" s="1"/>
  <c r="B1609" i="1"/>
  <c r="L1609" i="1" s="1"/>
  <c r="B1610" i="1"/>
  <c r="L1610" i="1" s="1"/>
  <c r="B1611" i="1"/>
  <c r="B1612" i="1"/>
  <c r="B1613" i="1"/>
  <c r="L1613" i="1" s="1"/>
  <c r="B1614" i="1"/>
  <c r="K1614" i="1" s="1"/>
  <c r="B1615" i="1"/>
  <c r="K1615" i="1" s="1"/>
  <c r="B1616" i="1"/>
  <c r="L1616" i="1" s="1"/>
  <c r="B1617" i="1"/>
  <c r="L1617" i="1" s="1"/>
  <c r="B1618" i="1"/>
  <c r="L1618" i="1" s="1"/>
  <c r="B1619" i="1"/>
  <c r="K1619" i="1" s="1"/>
  <c r="B1620" i="1"/>
  <c r="B1621" i="1"/>
  <c r="L1621" i="1" s="1"/>
  <c r="B1622" i="1"/>
  <c r="L1622" i="1" s="1"/>
  <c r="B1623" i="1"/>
  <c r="B1624" i="1"/>
  <c r="L1624" i="1" s="1"/>
  <c r="B1625" i="1"/>
  <c r="L1625" i="1" s="1"/>
  <c r="B1626" i="1"/>
  <c r="L1626" i="1" s="1"/>
  <c r="B1627" i="1"/>
  <c r="K1627" i="1" s="1"/>
  <c r="B1628" i="1"/>
  <c r="B1629" i="1"/>
  <c r="L1629" i="1" s="1"/>
  <c r="B1630" i="1"/>
  <c r="L1630" i="1" s="1"/>
  <c r="B1631" i="1"/>
  <c r="K1631" i="1" s="1"/>
  <c r="B1632" i="1"/>
  <c r="K1632" i="1" s="1"/>
  <c r="B1633" i="1"/>
  <c r="L1633" i="1" s="1"/>
  <c r="B1634" i="1"/>
  <c r="L1634" i="1" s="1"/>
  <c r="B1635" i="1"/>
  <c r="K1635" i="1" s="1"/>
  <c r="B1636" i="1"/>
  <c r="B1637" i="1"/>
  <c r="L1637" i="1" s="1"/>
  <c r="B1638" i="1"/>
  <c r="L1638" i="1" s="1"/>
  <c r="B1639" i="1"/>
  <c r="K1639" i="1" s="1"/>
  <c r="B1640" i="1"/>
  <c r="L1640" i="1" s="1"/>
  <c r="B1641" i="1"/>
  <c r="L1641" i="1" s="1"/>
  <c r="B1642" i="1"/>
  <c r="L1642" i="1" s="1"/>
  <c r="B1643" i="1"/>
  <c r="B1644" i="1"/>
  <c r="B1645" i="1"/>
  <c r="L1645" i="1" s="1"/>
  <c r="B1646" i="1"/>
  <c r="L1646" i="1" s="1"/>
  <c r="B1647" i="1"/>
  <c r="K1647" i="1" s="1"/>
  <c r="B1648" i="1"/>
  <c r="L1648" i="1" s="1"/>
  <c r="B1649" i="1"/>
  <c r="L1649" i="1" s="1"/>
  <c r="B1650" i="1"/>
  <c r="L1650" i="1" s="1"/>
  <c r="B1651" i="1"/>
  <c r="K1651" i="1" s="1"/>
  <c r="B1652" i="1"/>
  <c r="B1653" i="1"/>
  <c r="L1653" i="1" s="1"/>
  <c r="B1654" i="1"/>
  <c r="L1654" i="1" s="1"/>
  <c r="B1655" i="1"/>
  <c r="B1656" i="1"/>
  <c r="L1656" i="1" s="1"/>
  <c r="B1657" i="1"/>
  <c r="L1657" i="1" s="1"/>
  <c r="B1658" i="1"/>
  <c r="L1658" i="1" s="1"/>
  <c r="B1659" i="1"/>
  <c r="L1659" i="1" s="1"/>
  <c r="B1660" i="1"/>
  <c r="B1661" i="1"/>
  <c r="L1661" i="1" s="1"/>
  <c r="B1662" i="1"/>
  <c r="K1662" i="1" s="1"/>
  <c r="B1663" i="1"/>
  <c r="B1664" i="1"/>
  <c r="K1664" i="1" s="1"/>
  <c r="B1665" i="1"/>
  <c r="L1665" i="1" s="1"/>
  <c r="B1666" i="1"/>
  <c r="L1666" i="1" s="1"/>
  <c r="B1667" i="1"/>
  <c r="L1667" i="1" s="1"/>
  <c r="B1668" i="1"/>
  <c r="B1669" i="1"/>
  <c r="L1669" i="1" s="1"/>
  <c r="B1670" i="1"/>
  <c r="K1670" i="1" s="1"/>
  <c r="B1671" i="1"/>
  <c r="K1671" i="1" s="1"/>
  <c r="B1672" i="1"/>
  <c r="L1672" i="1" s="1"/>
  <c r="B1673" i="1"/>
  <c r="L1673" i="1" s="1"/>
  <c r="B1674" i="1"/>
  <c r="L1674" i="1" s="1"/>
  <c r="B1675" i="1"/>
  <c r="L1675" i="1" s="1"/>
  <c r="B1676" i="1"/>
  <c r="B1677" i="1"/>
  <c r="L1677" i="1" s="1"/>
  <c r="B1678" i="1"/>
  <c r="L1678" i="1" s="1"/>
  <c r="B1679" i="1"/>
  <c r="L1679" i="1" s="1"/>
  <c r="B1680" i="1"/>
  <c r="B1681" i="1"/>
  <c r="L1681" i="1" s="1"/>
  <c r="B1682" i="1"/>
  <c r="L1682" i="1" s="1"/>
  <c r="B1683" i="1"/>
  <c r="K1683" i="1" s="1"/>
  <c r="B1684" i="1"/>
  <c r="B1685" i="1"/>
  <c r="L1685" i="1" s="1"/>
  <c r="B1686" i="1"/>
  <c r="L1686" i="1" s="1"/>
  <c r="B1687" i="1"/>
  <c r="K1687" i="1" s="1"/>
  <c r="B1688" i="1"/>
  <c r="L1688" i="1" s="1"/>
  <c r="B1689" i="1"/>
  <c r="L1689" i="1" s="1"/>
  <c r="B1690" i="1"/>
  <c r="L1690" i="1" s="1"/>
  <c r="B1691" i="1"/>
  <c r="K1691" i="1" s="1"/>
  <c r="B1692" i="1"/>
  <c r="B1693" i="1"/>
  <c r="L1693" i="1" s="1"/>
  <c r="B1694" i="1"/>
  <c r="L1694" i="1" s="1"/>
  <c r="B1695" i="1"/>
  <c r="L1695" i="1" s="1"/>
  <c r="B1696" i="1"/>
  <c r="L1696" i="1" s="1"/>
  <c r="B1697" i="1"/>
  <c r="L1697" i="1" s="1"/>
  <c r="B1698" i="1"/>
  <c r="L1698" i="1" s="1"/>
  <c r="B1699" i="1"/>
  <c r="L1699" i="1" s="1"/>
  <c r="B1700" i="1"/>
  <c r="B1701" i="1"/>
  <c r="L1701" i="1" s="1"/>
  <c r="B1702" i="1"/>
  <c r="L1702" i="1" s="1"/>
  <c r="B1703" i="1"/>
  <c r="B1704" i="1"/>
  <c r="L1704" i="1" s="1"/>
  <c r="B1705" i="1"/>
  <c r="L1705" i="1" s="1"/>
  <c r="B1706" i="1"/>
  <c r="L1706" i="1" s="1"/>
  <c r="B1707" i="1"/>
  <c r="L1707" i="1" s="1"/>
  <c r="B1708" i="1"/>
  <c r="L1708" i="1" s="1"/>
  <c r="B1709" i="1"/>
  <c r="L1709" i="1" s="1"/>
  <c r="B1710" i="1"/>
  <c r="L1710" i="1" s="1"/>
  <c r="B1711" i="1"/>
  <c r="K1711" i="1" s="1"/>
  <c r="B1712" i="1"/>
  <c r="L1712" i="1" s="1"/>
  <c r="B1713" i="1"/>
  <c r="L1713" i="1" s="1"/>
  <c r="B1365" i="1"/>
  <c r="K1365" i="1" s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279" i="1"/>
  <c r="I1280" i="1"/>
  <c r="I1281" i="1"/>
  <c r="I1282" i="1"/>
  <c r="I1283" i="1"/>
  <c r="I1284" i="1"/>
  <c r="I1285" i="1"/>
  <c r="I1286" i="1"/>
  <c r="I1287" i="1"/>
  <c r="I1288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285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B1285" i="1"/>
  <c r="L1285" i="1" s="1"/>
  <c r="B1286" i="1"/>
  <c r="K1286" i="1" s="1"/>
  <c r="B1287" i="1"/>
  <c r="B1288" i="1"/>
  <c r="B1289" i="1"/>
  <c r="K1289" i="1" s="1"/>
  <c r="B1290" i="1"/>
  <c r="K1290" i="1" s="1"/>
  <c r="B1291" i="1"/>
  <c r="B1292" i="1"/>
  <c r="L1292" i="1" s="1"/>
  <c r="B1293" i="1"/>
  <c r="L1293" i="1" s="1"/>
  <c r="B1294" i="1"/>
  <c r="B1295" i="1"/>
  <c r="L1295" i="1" s="1"/>
  <c r="B1296" i="1"/>
  <c r="B1297" i="1"/>
  <c r="L1297" i="1" s="1"/>
  <c r="B1298" i="1"/>
  <c r="L1298" i="1" s="1"/>
  <c r="B1299" i="1"/>
  <c r="B1300" i="1"/>
  <c r="B1301" i="1"/>
  <c r="B1302" i="1"/>
  <c r="L1302" i="1" s="1"/>
  <c r="B1303" i="1"/>
  <c r="L1303" i="1" s="1"/>
  <c r="B1304" i="1"/>
  <c r="K1304" i="1" s="1"/>
  <c r="B1305" i="1"/>
  <c r="K1305" i="1" s="1"/>
  <c r="B1306" i="1"/>
  <c r="L1306" i="1" s="1"/>
  <c r="B1307" i="1"/>
  <c r="B1308" i="1"/>
  <c r="L1308" i="1" s="1"/>
  <c r="B1309" i="1"/>
  <c r="L1309" i="1" s="1"/>
  <c r="B1310" i="1"/>
  <c r="K1310" i="1" s="1"/>
  <c r="B1311" i="1"/>
  <c r="B1312" i="1"/>
  <c r="K1312" i="1" s="1"/>
  <c r="B1313" i="1"/>
  <c r="L1313" i="1" s="1"/>
  <c r="B1314" i="1"/>
  <c r="L1314" i="1" s="1"/>
  <c r="B1315" i="1"/>
  <c r="B1316" i="1"/>
  <c r="B1317" i="1"/>
  <c r="L1317" i="1" s="1"/>
  <c r="B1318" i="1"/>
  <c r="L1318" i="1" s="1"/>
  <c r="B1319" i="1"/>
  <c r="L1319" i="1" s="1"/>
  <c r="B1320" i="1"/>
  <c r="B1321" i="1"/>
  <c r="B1322" i="1"/>
  <c r="K1322" i="1" s="1"/>
  <c r="B1323" i="1"/>
  <c r="B1324" i="1"/>
  <c r="L1324" i="1" s="1"/>
  <c r="B1325" i="1"/>
  <c r="L1325" i="1" s="1"/>
  <c r="B1326" i="1"/>
  <c r="B1327" i="1"/>
  <c r="L1327" i="1" s="1"/>
  <c r="B1328" i="1"/>
  <c r="K1328" i="1" s="1"/>
  <c r="B1329" i="1"/>
  <c r="K1329" i="1" s="1"/>
  <c r="B1330" i="1"/>
  <c r="K1330" i="1" s="1"/>
  <c r="B1331" i="1"/>
  <c r="B1332" i="1"/>
  <c r="B1333" i="1"/>
  <c r="B1334" i="1"/>
  <c r="L1334" i="1" s="1"/>
  <c r="B1335" i="1"/>
  <c r="L1335" i="1" s="1"/>
  <c r="B1336" i="1"/>
  <c r="K1336" i="1" s="1"/>
  <c r="B1337" i="1"/>
  <c r="K1337" i="1" s="1"/>
  <c r="B1338" i="1"/>
  <c r="L1338" i="1" s="1"/>
  <c r="B1339" i="1"/>
  <c r="B1340" i="1"/>
  <c r="L1340" i="1" s="1"/>
  <c r="B1341" i="1"/>
  <c r="L1341" i="1" s="1"/>
  <c r="B1342" i="1"/>
  <c r="K1342" i="1" s="1"/>
  <c r="B1343" i="1"/>
  <c r="B1344" i="1"/>
  <c r="K1344" i="1" s="1"/>
  <c r="B1345" i="1"/>
  <c r="L1345" i="1" s="1"/>
  <c r="B1346" i="1"/>
  <c r="L1346" i="1" s="1"/>
  <c r="B1347" i="1"/>
  <c r="B1348" i="1"/>
  <c r="B1349" i="1"/>
  <c r="K1349" i="1" s="1"/>
  <c r="B1350" i="1"/>
  <c r="K1350" i="1" s="1"/>
  <c r="B1351" i="1"/>
  <c r="L1351" i="1" s="1"/>
  <c r="B1352" i="1"/>
  <c r="B1353" i="1"/>
  <c r="K1353" i="1" s="1"/>
  <c r="B1354" i="1"/>
  <c r="K1354" i="1" s="1"/>
  <c r="B1355" i="1"/>
  <c r="B1356" i="1"/>
  <c r="L1356" i="1" s="1"/>
  <c r="B1357" i="1"/>
  <c r="L1357" i="1" s="1"/>
  <c r="B1358" i="1"/>
  <c r="B1359" i="1"/>
  <c r="L1359" i="1" s="1"/>
  <c r="B1360" i="1"/>
  <c r="B1361" i="1"/>
  <c r="K1361" i="1" s="1"/>
  <c r="B1362" i="1"/>
  <c r="K1362" i="1" s="1"/>
  <c r="B1363" i="1"/>
  <c r="B1364" i="1"/>
  <c r="K1366" i="1"/>
  <c r="K1368" i="1"/>
  <c r="K1370" i="1"/>
  <c r="K1375" i="1"/>
  <c r="K1376" i="1"/>
  <c r="L1377" i="1"/>
  <c r="K1383" i="1"/>
  <c r="L1385" i="1"/>
  <c r="K1386" i="1"/>
  <c r="L1392" i="1"/>
  <c r="L1393" i="1"/>
  <c r="K1394" i="1"/>
  <c r="L1399" i="1"/>
  <c r="K1400" i="1"/>
  <c r="K1402" i="1"/>
  <c r="K1407" i="1"/>
  <c r="K1408" i="1"/>
  <c r="L1409" i="1"/>
  <c r="L1418" i="1"/>
  <c r="L1424" i="1"/>
  <c r="L1427" i="1"/>
  <c r="K1430" i="1"/>
  <c r="L1437" i="1"/>
  <c r="L1438" i="1"/>
  <c r="K1445" i="1"/>
  <c r="K1461" i="1"/>
  <c r="L1462" i="1"/>
  <c r="K1469" i="1"/>
  <c r="K1470" i="1"/>
  <c r="K1477" i="1"/>
  <c r="K1501" i="1"/>
  <c r="L1510" i="1"/>
  <c r="K1517" i="1"/>
  <c r="K1525" i="1"/>
  <c r="K1533" i="1"/>
  <c r="K1542" i="1"/>
  <c r="K1550" i="1"/>
  <c r="K1557" i="1"/>
  <c r="K1565" i="1"/>
  <c r="K1566" i="1"/>
  <c r="K1580" i="1"/>
  <c r="K1588" i="1"/>
  <c r="K1596" i="1"/>
  <c r="K1620" i="1"/>
  <c r="K1628" i="1"/>
  <c r="K1644" i="1"/>
  <c r="K1652" i="1"/>
  <c r="L1660" i="1"/>
  <c r="K1663" i="1"/>
  <c r="L1668" i="1"/>
  <c r="L1676" i="1"/>
  <c r="L1680" i="1"/>
  <c r="K1684" i="1"/>
  <c r="L1692" i="1"/>
  <c r="K1700" i="1"/>
  <c r="L1703" i="1"/>
  <c r="O1281" i="1"/>
  <c r="M1282" i="1"/>
  <c r="M1279" i="1"/>
  <c r="M1280" i="1"/>
  <c r="M1281" i="1"/>
  <c r="M1283" i="1"/>
  <c r="M1284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2" i="1"/>
  <c r="O1283" i="1"/>
  <c r="O1284" i="1"/>
  <c r="M980" i="1"/>
  <c r="M981" i="1"/>
  <c r="M982" i="1"/>
  <c r="M1083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B1061" i="1"/>
  <c r="L1061" i="1" s="1"/>
  <c r="B982" i="1"/>
  <c r="B983" i="1"/>
  <c r="B984" i="1"/>
  <c r="K984" i="1" s="1"/>
  <c r="M984" i="1" s="1"/>
  <c r="B985" i="1"/>
  <c r="L985" i="1" s="1"/>
  <c r="B986" i="1"/>
  <c r="K986" i="1" s="1"/>
  <c r="M986" i="1" s="1"/>
  <c r="B987" i="1"/>
  <c r="L987" i="1" s="1"/>
  <c r="B988" i="1"/>
  <c r="B989" i="1"/>
  <c r="B990" i="1"/>
  <c r="K990" i="1" s="1"/>
  <c r="M990" i="1" s="1"/>
  <c r="B991" i="1"/>
  <c r="B992" i="1"/>
  <c r="K992" i="1" s="1"/>
  <c r="M992" i="1" s="1"/>
  <c r="B993" i="1"/>
  <c r="L993" i="1" s="1"/>
  <c r="B994" i="1"/>
  <c r="B995" i="1"/>
  <c r="L995" i="1" s="1"/>
  <c r="B996" i="1"/>
  <c r="B997" i="1"/>
  <c r="B998" i="1"/>
  <c r="K998" i="1" s="1"/>
  <c r="M998" i="1" s="1"/>
  <c r="B999" i="1"/>
  <c r="B1000" i="1"/>
  <c r="K1000" i="1" s="1"/>
  <c r="M1000" i="1" s="1"/>
  <c r="B1001" i="1"/>
  <c r="L1001" i="1" s="1"/>
  <c r="B1002" i="1"/>
  <c r="K1002" i="1" s="1"/>
  <c r="M1002" i="1" s="1"/>
  <c r="B1003" i="1"/>
  <c r="L1003" i="1" s="1"/>
  <c r="B1004" i="1"/>
  <c r="B1005" i="1"/>
  <c r="B1006" i="1"/>
  <c r="B1007" i="1"/>
  <c r="B1008" i="1"/>
  <c r="L1008" i="1" s="1"/>
  <c r="B1009" i="1"/>
  <c r="L1009" i="1" s="1"/>
  <c r="B1010" i="1"/>
  <c r="B1011" i="1"/>
  <c r="L1011" i="1" s="1"/>
  <c r="B1012" i="1"/>
  <c r="B1013" i="1"/>
  <c r="B1014" i="1"/>
  <c r="B1015" i="1"/>
  <c r="B1016" i="1"/>
  <c r="K1016" i="1" s="1"/>
  <c r="M1016" i="1" s="1"/>
  <c r="B1017" i="1"/>
  <c r="L1017" i="1" s="1"/>
  <c r="B1018" i="1"/>
  <c r="K1018" i="1" s="1"/>
  <c r="M1018" i="1" s="1"/>
  <c r="B1019" i="1"/>
  <c r="L1019" i="1" s="1"/>
  <c r="B1020" i="1"/>
  <c r="B1021" i="1"/>
  <c r="B1022" i="1"/>
  <c r="B1023" i="1"/>
  <c r="B1024" i="1"/>
  <c r="K1024" i="1" s="1"/>
  <c r="M1024" i="1" s="1"/>
  <c r="B1025" i="1"/>
  <c r="L1025" i="1" s="1"/>
  <c r="B1026" i="1"/>
  <c r="B1027" i="1"/>
  <c r="L1027" i="1" s="1"/>
  <c r="B1028" i="1"/>
  <c r="B1029" i="1"/>
  <c r="B1030" i="1"/>
  <c r="B1031" i="1"/>
  <c r="B1032" i="1"/>
  <c r="K1032" i="1" s="1"/>
  <c r="M1032" i="1" s="1"/>
  <c r="B1033" i="1"/>
  <c r="L1033" i="1" s="1"/>
  <c r="B1034" i="1"/>
  <c r="K1034" i="1" s="1"/>
  <c r="M1034" i="1" s="1"/>
  <c r="B1035" i="1"/>
  <c r="L1035" i="1" s="1"/>
  <c r="B1036" i="1"/>
  <c r="B1037" i="1"/>
  <c r="B1038" i="1"/>
  <c r="B1039" i="1"/>
  <c r="B1040" i="1"/>
  <c r="K1040" i="1" s="1"/>
  <c r="M1040" i="1" s="1"/>
  <c r="B1041" i="1"/>
  <c r="L1041" i="1" s="1"/>
  <c r="B1042" i="1"/>
  <c r="B1043" i="1"/>
  <c r="L1043" i="1" s="1"/>
  <c r="B1044" i="1"/>
  <c r="L1044" i="1" s="1"/>
  <c r="B1045" i="1"/>
  <c r="B1046" i="1"/>
  <c r="B1047" i="1"/>
  <c r="B1048" i="1"/>
  <c r="K1048" i="1" s="1"/>
  <c r="M1048" i="1" s="1"/>
  <c r="B1049" i="1"/>
  <c r="L1049" i="1" s="1"/>
  <c r="B1050" i="1"/>
  <c r="K1050" i="1" s="1"/>
  <c r="M1050" i="1" s="1"/>
  <c r="B1051" i="1"/>
  <c r="L1051" i="1" s="1"/>
  <c r="B1052" i="1"/>
  <c r="L1052" i="1" s="1"/>
  <c r="B1053" i="1"/>
  <c r="B1054" i="1"/>
  <c r="B1055" i="1"/>
  <c r="B1056" i="1"/>
  <c r="K1056" i="1" s="1"/>
  <c r="M1056" i="1" s="1"/>
  <c r="B1057" i="1"/>
  <c r="L1057" i="1" s="1"/>
  <c r="B1058" i="1"/>
  <c r="B1059" i="1"/>
  <c r="L1059" i="1" s="1"/>
  <c r="B1060" i="1"/>
  <c r="L1060" i="1" s="1"/>
  <c r="B1062" i="1"/>
  <c r="K1062" i="1" s="1"/>
  <c r="M1062" i="1" s="1"/>
  <c r="B1063" i="1"/>
  <c r="K1063" i="1" s="1"/>
  <c r="M1063" i="1" s="1"/>
  <c r="B1064" i="1"/>
  <c r="K1064" i="1" s="1"/>
  <c r="M1064" i="1" s="1"/>
  <c r="B1065" i="1"/>
  <c r="K1065" i="1" s="1"/>
  <c r="M1065" i="1" s="1"/>
  <c r="B1066" i="1"/>
  <c r="K1066" i="1" s="1"/>
  <c r="M1066" i="1" s="1"/>
  <c r="B1067" i="1"/>
  <c r="K1067" i="1" s="1"/>
  <c r="M1067" i="1" s="1"/>
  <c r="B1068" i="1"/>
  <c r="K1068" i="1" s="1"/>
  <c r="M1068" i="1" s="1"/>
  <c r="B1069" i="1"/>
  <c r="L1069" i="1" s="1"/>
  <c r="B1070" i="1"/>
  <c r="K1070" i="1" s="1"/>
  <c r="M1070" i="1" s="1"/>
  <c r="B1071" i="1"/>
  <c r="K1071" i="1" s="1"/>
  <c r="M1071" i="1" s="1"/>
  <c r="B1072" i="1"/>
  <c r="K1072" i="1" s="1"/>
  <c r="M1072" i="1" s="1"/>
  <c r="B1073" i="1"/>
  <c r="K1073" i="1" s="1"/>
  <c r="M1073" i="1" s="1"/>
  <c r="B1074" i="1"/>
  <c r="B1075" i="1"/>
  <c r="K1075" i="1" s="1"/>
  <c r="M1075" i="1" s="1"/>
  <c r="B1076" i="1"/>
  <c r="L1076" i="1" s="1"/>
  <c r="B1077" i="1"/>
  <c r="L1077" i="1" s="1"/>
  <c r="B1078" i="1"/>
  <c r="L1078" i="1" s="1"/>
  <c r="B1079" i="1"/>
  <c r="K1079" i="1" s="1"/>
  <c r="M1079" i="1" s="1"/>
  <c r="B1080" i="1"/>
  <c r="K1080" i="1" s="1"/>
  <c r="M1080" i="1" s="1"/>
  <c r="B1081" i="1"/>
  <c r="B1082" i="1"/>
  <c r="K1082" i="1" s="1"/>
  <c r="M1082" i="1" s="1"/>
  <c r="B1083" i="1"/>
  <c r="L1083" i="1" s="1"/>
  <c r="B1084" i="1"/>
  <c r="B1085" i="1"/>
  <c r="B1086" i="1"/>
  <c r="L1086" i="1" s="1"/>
  <c r="B1087" i="1"/>
  <c r="K1087" i="1" s="1"/>
  <c r="M1087" i="1" s="1"/>
  <c r="B1088" i="1"/>
  <c r="K1088" i="1" s="1"/>
  <c r="M1088" i="1" s="1"/>
  <c r="B1089" i="1"/>
  <c r="B1090" i="1"/>
  <c r="K1090" i="1" s="1"/>
  <c r="M1090" i="1" s="1"/>
  <c r="B1091" i="1"/>
  <c r="L1091" i="1" s="1"/>
  <c r="B1092" i="1"/>
  <c r="B1093" i="1"/>
  <c r="B1094" i="1"/>
  <c r="L1094" i="1" s="1"/>
  <c r="B1095" i="1"/>
  <c r="K1095" i="1" s="1"/>
  <c r="M1095" i="1" s="1"/>
  <c r="B1096" i="1"/>
  <c r="K1096" i="1" s="1"/>
  <c r="M1096" i="1" s="1"/>
  <c r="B1097" i="1"/>
  <c r="B1098" i="1"/>
  <c r="K1098" i="1" s="1"/>
  <c r="M1098" i="1" s="1"/>
  <c r="B1099" i="1"/>
  <c r="L1099" i="1" s="1"/>
  <c r="B1100" i="1"/>
  <c r="B1101" i="1"/>
  <c r="B1102" i="1"/>
  <c r="B1103" i="1"/>
  <c r="K1103" i="1" s="1"/>
  <c r="M1103" i="1" s="1"/>
  <c r="B1104" i="1"/>
  <c r="K1104" i="1" s="1"/>
  <c r="M1104" i="1" s="1"/>
  <c r="B1105" i="1"/>
  <c r="B1106" i="1"/>
  <c r="K1106" i="1" s="1"/>
  <c r="M1106" i="1" s="1"/>
  <c r="B1107" i="1"/>
  <c r="L1107" i="1" s="1"/>
  <c r="B1108" i="1"/>
  <c r="B1109" i="1"/>
  <c r="B1110" i="1"/>
  <c r="B1111" i="1"/>
  <c r="K1111" i="1" s="1"/>
  <c r="M1111" i="1" s="1"/>
  <c r="B1112" i="1"/>
  <c r="K1112" i="1" s="1"/>
  <c r="M1112" i="1" s="1"/>
  <c r="B1113" i="1"/>
  <c r="B1114" i="1"/>
  <c r="L1114" i="1" s="1"/>
  <c r="B1115" i="1"/>
  <c r="L1115" i="1" s="1"/>
  <c r="B1116" i="1"/>
  <c r="B1117" i="1"/>
  <c r="B1118" i="1"/>
  <c r="B1119" i="1"/>
  <c r="K1119" i="1" s="1"/>
  <c r="M1119" i="1" s="1"/>
  <c r="B1120" i="1"/>
  <c r="K1120" i="1" s="1"/>
  <c r="M1120" i="1" s="1"/>
  <c r="B1121" i="1"/>
  <c r="B1122" i="1"/>
  <c r="K1122" i="1" s="1"/>
  <c r="M1122" i="1" s="1"/>
  <c r="B1123" i="1"/>
  <c r="L1123" i="1" s="1"/>
  <c r="B1124" i="1"/>
  <c r="B1125" i="1"/>
  <c r="B1126" i="1"/>
  <c r="B1127" i="1"/>
  <c r="K1127" i="1" s="1"/>
  <c r="M1127" i="1" s="1"/>
  <c r="B1128" i="1"/>
  <c r="K1128" i="1" s="1"/>
  <c r="M1128" i="1" s="1"/>
  <c r="B1129" i="1"/>
  <c r="B1130" i="1"/>
  <c r="L1130" i="1" s="1"/>
  <c r="B1131" i="1"/>
  <c r="L1131" i="1" s="1"/>
  <c r="B1132" i="1"/>
  <c r="B1133" i="1"/>
  <c r="B1134" i="1"/>
  <c r="B1135" i="1"/>
  <c r="K1135" i="1" s="1"/>
  <c r="M1135" i="1" s="1"/>
  <c r="B1136" i="1"/>
  <c r="K1136" i="1" s="1"/>
  <c r="M1136" i="1" s="1"/>
  <c r="B1137" i="1"/>
  <c r="B1138" i="1"/>
  <c r="K1138" i="1" s="1"/>
  <c r="M1138" i="1" s="1"/>
  <c r="B1139" i="1"/>
  <c r="L1139" i="1" s="1"/>
  <c r="B1140" i="1"/>
  <c r="B1141" i="1"/>
  <c r="B1142" i="1"/>
  <c r="B1143" i="1"/>
  <c r="K1143" i="1" s="1"/>
  <c r="M1143" i="1" s="1"/>
  <c r="B1144" i="1"/>
  <c r="K1144" i="1" s="1"/>
  <c r="M1144" i="1" s="1"/>
  <c r="B1145" i="1"/>
  <c r="L1145" i="1" s="1"/>
  <c r="B1146" i="1"/>
  <c r="L1146" i="1" s="1"/>
  <c r="B1147" i="1"/>
  <c r="K1147" i="1" s="1"/>
  <c r="M1147" i="1" s="1"/>
  <c r="B1148" i="1"/>
  <c r="B1149" i="1"/>
  <c r="B1150" i="1"/>
  <c r="B1151" i="1"/>
  <c r="B1152" i="1"/>
  <c r="L1152" i="1" s="1"/>
  <c r="B1153" i="1"/>
  <c r="L1153" i="1" s="1"/>
  <c r="B1154" i="1"/>
  <c r="K1154" i="1" s="1"/>
  <c r="M1154" i="1" s="1"/>
  <c r="B1155" i="1"/>
  <c r="L1155" i="1" s="1"/>
  <c r="B1156" i="1"/>
  <c r="B1157" i="1"/>
  <c r="B1158" i="1"/>
  <c r="K1158" i="1" s="1"/>
  <c r="M1158" i="1" s="1"/>
  <c r="B1159" i="1"/>
  <c r="L1159" i="1" s="1"/>
  <c r="B1160" i="1"/>
  <c r="B1161" i="1"/>
  <c r="L1161" i="1" s="1"/>
  <c r="B1162" i="1"/>
  <c r="K1162" i="1" s="1"/>
  <c r="M1162" i="1" s="1"/>
  <c r="B1163" i="1"/>
  <c r="K1163" i="1" s="1"/>
  <c r="M1163" i="1" s="1"/>
  <c r="B1164" i="1"/>
  <c r="L1164" i="1" s="1"/>
  <c r="B1165" i="1"/>
  <c r="B1166" i="1"/>
  <c r="L1166" i="1" s="1"/>
  <c r="B1167" i="1"/>
  <c r="K1167" i="1" s="1"/>
  <c r="M1167" i="1" s="1"/>
  <c r="B1168" i="1"/>
  <c r="K1168" i="1" s="1"/>
  <c r="M1168" i="1" s="1"/>
  <c r="B1169" i="1"/>
  <c r="B1170" i="1"/>
  <c r="K1170" i="1" s="1"/>
  <c r="M1170" i="1" s="1"/>
  <c r="B1171" i="1"/>
  <c r="K1171" i="1" s="1"/>
  <c r="M1171" i="1" s="1"/>
  <c r="B1172" i="1"/>
  <c r="B1173" i="1"/>
  <c r="B1174" i="1"/>
  <c r="K1174" i="1" s="1"/>
  <c r="M1174" i="1" s="1"/>
  <c r="B1175" i="1"/>
  <c r="L1175" i="1" s="1"/>
  <c r="B1176" i="1"/>
  <c r="K1176" i="1" s="1"/>
  <c r="M1176" i="1" s="1"/>
  <c r="B1177" i="1"/>
  <c r="L1177" i="1" s="1"/>
  <c r="B1178" i="1"/>
  <c r="K1178" i="1" s="1"/>
  <c r="M1178" i="1" s="1"/>
  <c r="B1179" i="1"/>
  <c r="B1180" i="1"/>
  <c r="L1180" i="1" s="1"/>
  <c r="B1181" i="1"/>
  <c r="K1181" i="1" s="1"/>
  <c r="M1181" i="1" s="1"/>
  <c r="B1182" i="1"/>
  <c r="K1182" i="1" s="1"/>
  <c r="M1182" i="1" s="1"/>
  <c r="B1183" i="1"/>
  <c r="B1184" i="1"/>
  <c r="B1185" i="1"/>
  <c r="B1186" i="1"/>
  <c r="K1186" i="1" s="1"/>
  <c r="M1186" i="1" s="1"/>
  <c r="B1187" i="1"/>
  <c r="K1187" i="1" s="1"/>
  <c r="M1187" i="1" s="1"/>
  <c r="B1188" i="1"/>
  <c r="B1189" i="1"/>
  <c r="K1189" i="1" s="1"/>
  <c r="M1189" i="1" s="1"/>
  <c r="B1190" i="1"/>
  <c r="B1191" i="1"/>
  <c r="B1192" i="1"/>
  <c r="B1193" i="1"/>
  <c r="B1194" i="1"/>
  <c r="L1194" i="1" s="1"/>
  <c r="B1195" i="1"/>
  <c r="L1195" i="1" s="1"/>
  <c r="B1196" i="1"/>
  <c r="L1196" i="1" s="1"/>
  <c r="B1197" i="1"/>
  <c r="L1197" i="1" s="1"/>
  <c r="B1198" i="1"/>
  <c r="B1199" i="1"/>
  <c r="K1199" i="1" s="1"/>
  <c r="M1199" i="1" s="1"/>
  <c r="B1200" i="1"/>
  <c r="L1200" i="1" s="1"/>
  <c r="B1201" i="1"/>
  <c r="L1201" i="1" s="1"/>
  <c r="B1202" i="1"/>
  <c r="B1203" i="1"/>
  <c r="K1203" i="1" s="1"/>
  <c r="M1203" i="1" s="1"/>
  <c r="B1204" i="1"/>
  <c r="L1204" i="1" s="1"/>
  <c r="B1205" i="1"/>
  <c r="K1205" i="1" s="1"/>
  <c r="M1205" i="1" s="1"/>
  <c r="B1206" i="1"/>
  <c r="L1206" i="1" s="1"/>
  <c r="B1207" i="1"/>
  <c r="K1207" i="1" s="1"/>
  <c r="M1207" i="1" s="1"/>
  <c r="B1208" i="1"/>
  <c r="B1209" i="1"/>
  <c r="B1210" i="1"/>
  <c r="K1210" i="1" s="1"/>
  <c r="M1210" i="1" s="1"/>
  <c r="B1211" i="1"/>
  <c r="B1212" i="1"/>
  <c r="L1212" i="1" s="1"/>
  <c r="B1213" i="1"/>
  <c r="K1213" i="1" s="1"/>
  <c r="M1213" i="1" s="1"/>
  <c r="B1214" i="1"/>
  <c r="B1215" i="1"/>
  <c r="B1216" i="1"/>
  <c r="B1217" i="1"/>
  <c r="B1218" i="1"/>
  <c r="K1218" i="1" s="1"/>
  <c r="M1218" i="1" s="1"/>
  <c r="B1219" i="1"/>
  <c r="L1219" i="1" s="1"/>
  <c r="B1220" i="1"/>
  <c r="B1221" i="1"/>
  <c r="K1221" i="1" s="1"/>
  <c r="M1221" i="1" s="1"/>
  <c r="B1222" i="1"/>
  <c r="B1223" i="1"/>
  <c r="K1223" i="1" s="1"/>
  <c r="M1223" i="1" s="1"/>
  <c r="B1224" i="1"/>
  <c r="L1224" i="1" s="1"/>
  <c r="B1225" i="1"/>
  <c r="B1226" i="1"/>
  <c r="L1226" i="1" s="1"/>
  <c r="B1227" i="1"/>
  <c r="K1227" i="1" s="1"/>
  <c r="M1227" i="1" s="1"/>
  <c r="B1228" i="1"/>
  <c r="L1228" i="1" s="1"/>
  <c r="B1229" i="1"/>
  <c r="L1229" i="1" s="1"/>
  <c r="B1230" i="1"/>
  <c r="K1230" i="1" s="1"/>
  <c r="M1230" i="1" s="1"/>
  <c r="B1231" i="1"/>
  <c r="K1231" i="1" s="1"/>
  <c r="M1231" i="1" s="1"/>
  <c r="B1232" i="1"/>
  <c r="B1233" i="1"/>
  <c r="B1234" i="1"/>
  <c r="B1235" i="1"/>
  <c r="K1235" i="1" s="1"/>
  <c r="M1235" i="1" s="1"/>
  <c r="B1236" i="1"/>
  <c r="L1236" i="1" s="1"/>
  <c r="B1237" i="1"/>
  <c r="K1237" i="1" s="1"/>
  <c r="M1237" i="1" s="1"/>
  <c r="B1238" i="1"/>
  <c r="B1239" i="1"/>
  <c r="B1240" i="1"/>
  <c r="B1241" i="1"/>
  <c r="B1242" i="1"/>
  <c r="K1242" i="1" s="1"/>
  <c r="M1242" i="1" s="1"/>
  <c r="B1243" i="1"/>
  <c r="B1244" i="1"/>
  <c r="L1244" i="1" s="1"/>
  <c r="B1245" i="1"/>
  <c r="K1245" i="1" s="1"/>
  <c r="M1245" i="1" s="1"/>
  <c r="B1246" i="1"/>
  <c r="B1247" i="1"/>
  <c r="B1248" i="1"/>
  <c r="B1249" i="1"/>
  <c r="K1249" i="1" s="1"/>
  <c r="M1249" i="1" s="1"/>
  <c r="B1250" i="1"/>
  <c r="L1250" i="1" s="1"/>
  <c r="B1251" i="1"/>
  <c r="K1251" i="1" s="1"/>
  <c r="M1251" i="1" s="1"/>
  <c r="B1252" i="1"/>
  <c r="B1253" i="1"/>
  <c r="K1253" i="1" s="1"/>
  <c r="M1253" i="1" s="1"/>
  <c r="B1254" i="1"/>
  <c r="K1254" i="1" s="1"/>
  <c r="M1254" i="1" s="1"/>
  <c r="B1255" i="1"/>
  <c r="K1255" i="1" s="1"/>
  <c r="M1255" i="1" s="1"/>
  <c r="B1256" i="1"/>
  <c r="B1257" i="1"/>
  <c r="B1258" i="1"/>
  <c r="K1258" i="1" s="1"/>
  <c r="M1258" i="1" s="1"/>
  <c r="B1259" i="1"/>
  <c r="B1260" i="1"/>
  <c r="L1260" i="1" s="1"/>
  <c r="B1261" i="1"/>
  <c r="L1261" i="1" s="1"/>
  <c r="B1262" i="1"/>
  <c r="K1262" i="1" s="1"/>
  <c r="M1262" i="1" s="1"/>
  <c r="B1263" i="1"/>
  <c r="B1264" i="1"/>
  <c r="B1265" i="1"/>
  <c r="B1266" i="1"/>
  <c r="B1267" i="1"/>
  <c r="K1267" i="1" s="1"/>
  <c r="M1267" i="1" s="1"/>
  <c r="B1268" i="1"/>
  <c r="L1268" i="1" s="1"/>
  <c r="B1269" i="1"/>
  <c r="K1269" i="1" s="1"/>
  <c r="M1269" i="1" s="1"/>
  <c r="B1270" i="1"/>
  <c r="B1271" i="1"/>
  <c r="B1272" i="1"/>
  <c r="B1273" i="1"/>
  <c r="K1273" i="1" s="1"/>
  <c r="M1273" i="1" s="1"/>
  <c r="B1274" i="1"/>
  <c r="L1274" i="1" s="1"/>
  <c r="B1275" i="1"/>
  <c r="B1276" i="1"/>
  <c r="B1277" i="1"/>
  <c r="B1278" i="1"/>
  <c r="K1278" i="1" s="1"/>
  <c r="M1278" i="1" s="1"/>
  <c r="B1279" i="1"/>
  <c r="L1279" i="1" s="1"/>
  <c r="B1280" i="1"/>
  <c r="L1280" i="1" s="1"/>
  <c r="B1281" i="1"/>
  <c r="B1282" i="1"/>
  <c r="B1283" i="1"/>
  <c r="B1284" i="1"/>
  <c r="K128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2" i="1"/>
  <c r="K1710" i="1" l="1"/>
  <c r="K1690" i="1"/>
  <c r="K1653" i="1"/>
  <c r="K1597" i="1"/>
  <c r="K1547" i="1"/>
  <c r="K1491" i="1"/>
  <c r="K1423" i="1"/>
  <c r="K1292" i="1"/>
  <c r="L1639" i="1"/>
  <c r="L1457" i="1"/>
  <c r="L1349" i="1"/>
  <c r="K1708" i="1"/>
  <c r="K1688" i="1"/>
  <c r="K1650" i="1"/>
  <c r="K1586" i="1"/>
  <c r="K1536" i="1"/>
  <c r="K1480" i="1"/>
  <c r="K1359" i="1"/>
  <c r="K1285" i="1"/>
  <c r="L1632" i="1"/>
  <c r="L1550" i="1"/>
  <c r="L1430" i="1"/>
  <c r="L1312" i="1"/>
  <c r="K1682" i="1"/>
  <c r="K1648" i="1"/>
  <c r="K1584" i="1"/>
  <c r="K1534" i="1"/>
  <c r="K1478" i="1"/>
  <c r="K1356" i="1"/>
  <c r="L1619" i="1"/>
  <c r="L1545" i="1"/>
  <c r="L1305" i="1"/>
  <c r="K1680" i="1"/>
  <c r="K1634" i="1"/>
  <c r="K1571" i="1"/>
  <c r="K1520" i="1"/>
  <c r="K1464" i="1"/>
  <c r="K1404" i="1"/>
  <c r="K1341" i="1"/>
  <c r="L1691" i="1"/>
  <c r="L1596" i="1"/>
  <c r="L1530" i="1"/>
  <c r="L1408" i="1"/>
  <c r="L1286" i="1"/>
  <c r="K1674" i="1"/>
  <c r="K1625" i="1"/>
  <c r="K1563" i="1"/>
  <c r="K1511" i="1"/>
  <c r="K1455" i="1"/>
  <c r="K1399" i="1"/>
  <c r="K1325" i="1"/>
  <c r="L1687" i="1"/>
  <c r="L1592" i="1"/>
  <c r="L1525" i="1"/>
  <c r="L1387" i="1"/>
  <c r="K1672" i="1"/>
  <c r="K1613" i="1"/>
  <c r="K1507" i="1"/>
  <c r="K1442" i="1"/>
  <c r="K1319" i="1"/>
  <c r="L1671" i="1"/>
  <c r="L1576" i="1"/>
  <c r="L1383" i="1"/>
  <c r="K1698" i="1"/>
  <c r="K1665" i="1"/>
  <c r="K1609" i="1"/>
  <c r="K1559" i="1"/>
  <c r="K1503" i="1"/>
  <c r="K1437" i="1"/>
  <c r="K1308" i="1"/>
  <c r="L1664" i="1"/>
  <c r="L1497" i="1"/>
  <c r="L1368" i="1"/>
  <c r="K1696" i="1"/>
  <c r="K1656" i="1"/>
  <c r="K1600" i="1"/>
  <c r="K1494" i="1"/>
  <c r="K1427" i="1"/>
  <c r="K1371" i="1"/>
  <c r="K1303" i="1"/>
  <c r="L1651" i="1"/>
  <c r="L1470" i="1"/>
  <c r="L1353" i="1"/>
  <c r="L1508" i="1"/>
  <c r="L1436" i="1"/>
  <c r="L1330" i="1"/>
  <c r="L1290" i="1"/>
  <c r="L1421" i="1"/>
  <c r="K1421" i="1"/>
  <c r="L1401" i="1"/>
  <c r="K1401" i="1"/>
  <c r="L1369" i="1"/>
  <c r="K1369" i="1"/>
  <c r="K1321" i="1"/>
  <c r="L1321" i="1"/>
  <c r="K1709" i="1"/>
  <c r="K1697" i="1"/>
  <c r="K1689" i="1"/>
  <c r="K1681" i="1"/>
  <c r="K1673" i="1"/>
  <c r="K1654" i="1"/>
  <c r="K1649" i="1"/>
  <c r="K1637" i="1"/>
  <c r="K1624" i="1"/>
  <c r="K1610" i="1"/>
  <c r="K1598" i="1"/>
  <c r="K1585" i="1"/>
  <c r="K1573" i="1"/>
  <c r="K1562" i="1"/>
  <c r="K1548" i="1"/>
  <c r="K1535" i="1"/>
  <c r="K1523" i="1"/>
  <c r="K1510" i="1"/>
  <c r="K1504" i="1"/>
  <c r="K1492" i="1"/>
  <c r="K1479" i="1"/>
  <c r="K1467" i="1"/>
  <c r="K1454" i="1"/>
  <c r="K1438" i="1"/>
  <c r="K1424" i="1"/>
  <c r="K1403" i="1"/>
  <c r="K1385" i="1"/>
  <c r="K1367" i="1"/>
  <c r="K1357" i="1"/>
  <c r="K1340" i="1"/>
  <c r="K1324" i="1"/>
  <c r="K1306" i="1"/>
  <c r="L1670" i="1"/>
  <c r="L1635" i="1"/>
  <c r="L1615" i="1"/>
  <c r="L1595" i="1"/>
  <c r="L1575" i="1"/>
  <c r="L1546" i="1"/>
  <c r="L1526" i="1"/>
  <c r="L1474" i="1"/>
  <c r="L1452" i="1"/>
  <c r="L1433" i="1"/>
  <c r="L1407" i="1"/>
  <c r="L1386" i="1"/>
  <c r="L1350" i="1"/>
  <c r="L1329" i="1"/>
  <c r="L1310" i="1"/>
  <c r="L1289" i="1"/>
  <c r="K1410" i="1"/>
  <c r="L1410" i="1"/>
  <c r="K1574" i="1"/>
  <c r="K1468" i="1"/>
  <c r="L1572" i="1"/>
  <c r="K1572" i="1"/>
  <c r="L1466" i="1"/>
  <c r="K1466" i="1"/>
  <c r="L1416" i="1"/>
  <c r="K1416" i="1"/>
  <c r="K1288" i="1"/>
  <c r="L1288" i="1"/>
  <c r="K1338" i="1"/>
  <c r="L1328" i="1"/>
  <c r="L1636" i="1"/>
  <c r="K1636" i="1"/>
  <c r="L1612" i="1"/>
  <c r="K1612" i="1"/>
  <c r="L1506" i="1"/>
  <c r="K1506" i="1"/>
  <c r="K1622" i="1"/>
  <c r="L1614" i="1"/>
  <c r="K1643" i="1"/>
  <c r="L1643" i="1"/>
  <c r="L1611" i="1"/>
  <c r="K1611" i="1"/>
  <c r="K1587" i="1"/>
  <c r="L1587" i="1"/>
  <c r="K1579" i="1"/>
  <c r="L1579" i="1"/>
  <c r="K1537" i="1"/>
  <c r="L1537" i="1"/>
  <c r="K1529" i="1"/>
  <c r="L1529" i="1"/>
  <c r="L1505" i="1"/>
  <c r="K1505" i="1"/>
  <c r="K1481" i="1"/>
  <c r="L1481" i="1"/>
  <c r="K1473" i="1"/>
  <c r="L1473" i="1"/>
  <c r="L1441" i="1"/>
  <c r="K1441" i="1"/>
  <c r="L1391" i="1"/>
  <c r="K1391" i="1"/>
  <c r="L1343" i="1"/>
  <c r="K1343" i="1"/>
  <c r="L1311" i="1"/>
  <c r="K1311" i="1"/>
  <c r="K1287" i="1"/>
  <c r="L1287" i="1"/>
  <c r="K1707" i="1"/>
  <c r="K1695" i="1"/>
  <c r="K1679" i="1"/>
  <c r="K1661" i="1"/>
  <c r="K1646" i="1"/>
  <c r="K1633" i="1"/>
  <c r="K1621" i="1"/>
  <c r="K1608" i="1"/>
  <c r="K1594" i="1"/>
  <c r="K1582" i="1"/>
  <c r="K1558" i="1"/>
  <c r="K1544" i="1"/>
  <c r="K1532" i="1"/>
  <c r="K1519" i="1"/>
  <c r="K1502" i="1"/>
  <c r="K1488" i="1"/>
  <c r="K1476" i="1"/>
  <c r="K1463" i="1"/>
  <c r="K1451" i="1"/>
  <c r="K1435" i="1"/>
  <c r="K1419" i="1"/>
  <c r="K1415" i="1"/>
  <c r="K1398" i="1"/>
  <c r="K1382" i="1"/>
  <c r="K1351" i="1"/>
  <c r="K1335" i="1"/>
  <c r="K1318" i="1"/>
  <c r="K1302" i="1"/>
  <c r="L1684" i="1"/>
  <c r="L1663" i="1"/>
  <c r="L1631" i="1"/>
  <c r="L1590" i="1"/>
  <c r="L1570" i="1"/>
  <c r="L1542" i="1"/>
  <c r="L1521" i="1"/>
  <c r="L1489" i="1"/>
  <c r="L1469" i="1"/>
  <c r="L1449" i="1"/>
  <c r="L1400" i="1"/>
  <c r="L1380" i="1"/>
  <c r="L1344" i="1"/>
  <c r="L1304" i="1"/>
  <c r="K1604" i="1"/>
  <c r="L1604" i="1"/>
  <c r="K1554" i="1"/>
  <c r="L1554" i="1"/>
  <c r="L1434" i="1"/>
  <c r="K1434" i="1"/>
  <c r="L1384" i="1"/>
  <c r="K1384" i="1"/>
  <c r="K1360" i="1"/>
  <c r="L1360" i="1"/>
  <c r="K1320" i="1"/>
  <c r="L1320" i="1"/>
  <c r="K1560" i="1"/>
  <c r="L1490" i="1"/>
  <c r="L1450" i="1"/>
  <c r="L1402" i="1"/>
  <c r="L1440" i="1"/>
  <c r="K1440" i="1"/>
  <c r="L1426" i="1"/>
  <c r="K1426" i="1"/>
  <c r="L1406" i="1"/>
  <c r="K1406" i="1"/>
  <c r="L1390" i="1"/>
  <c r="K1390" i="1"/>
  <c r="L1374" i="1"/>
  <c r="K1374" i="1"/>
  <c r="L1358" i="1"/>
  <c r="K1358" i="1"/>
  <c r="L1326" i="1"/>
  <c r="K1326" i="1"/>
  <c r="L1294" i="1"/>
  <c r="K1294" i="1"/>
  <c r="K1706" i="1"/>
  <c r="K1702" i="1"/>
  <c r="K1694" i="1"/>
  <c r="K1686" i="1"/>
  <c r="K1678" i="1"/>
  <c r="K1669" i="1"/>
  <c r="K1660" i="1"/>
  <c r="K1645" i="1"/>
  <c r="K1618" i="1"/>
  <c r="K1606" i="1"/>
  <c r="K1593" i="1"/>
  <c r="K1581" i="1"/>
  <c r="K1556" i="1"/>
  <c r="K1543" i="1"/>
  <c r="K1531" i="1"/>
  <c r="K1518" i="1"/>
  <c r="K1500" i="1"/>
  <c r="K1487" i="1"/>
  <c r="K1475" i="1"/>
  <c r="K1462" i="1"/>
  <c r="K1448" i="1"/>
  <c r="K1418" i="1"/>
  <c r="K1414" i="1"/>
  <c r="K1396" i="1"/>
  <c r="K1377" i="1"/>
  <c r="K1334" i="1"/>
  <c r="K1317" i="1"/>
  <c r="K1298" i="1"/>
  <c r="L1711" i="1"/>
  <c r="L1683" i="1"/>
  <c r="L1662" i="1"/>
  <c r="L1647" i="1"/>
  <c r="L1628" i="1"/>
  <c r="L1607" i="1"/>
  <c r="L1588" i="1"/>
  <c r="L1569" i="1"/>
  <c r="L1540" i="1"/>
  <c r="L1486" i="1"/>
  <c r="L1465" i="1"/>
  <c r="L1445" i="1"/>
  <c r="L1376" i="1"/>
  <c r="L1362" i="1"/>
  <c r="L1342" i="1"/>
  <c r="L1322" i="1"/>
  <c r="K1638" i="1"/>
  <c r="K1524" i="1"/>
  <c r="K1352" i="1"/>
  <c r="L1352" i="1"/>
  <c r="L1447" i="1"/>
  <c r="K1447" i="1"/>
  <c r="L1439" i="1"/>
  <c r="K1439" i="1"/>
  <c r="L1431" i="1"/>
  <c r="K1431" i="1"/>
  <c r="L1425" i="1"/>
  <c r="K1425" i="1"/>
  <c r="L1417" i="1"/>
  <c r="K1417" i="1"/>
  <c r="L1413" i="1"/>
  <c r="K1413" i="1"/>
  <c r="L1405" i="1"/>
  <c r="K1405" i="1"/>
  <c r="L1397" i="1"/>
  <c r="K1397" i="1"/>
  <c r="L1389" i="1"/>
  <c r="K1389" i="1"/>
  <c r="L1381" i="1"/>
  <c r="K1381" i="1"/>
  <c r="L1373" i="1"/>
  <c r="K1373" i="1"/>
  <c r="L1333" i="1"/>
  <c r="K1333" i="1"/>
  <c r="K1301" i="1"/>
  <c r="L1301" i="1"/>
  <c r="K1713" i="1"/>
  <c r="K1705" i="1"/>
  <c r="K1701" i="1"/>
  <c r="K1693" i="1"/>
  <c r="K1685" i="1"/>
  <c r="K1677" i="1"/>
  <c r="K1668" i="1"/>
  <c r="K1659" i="1"/>
  <c r="K1642" i="1"/>
  <c r="K1630" i="1"/>
  <c r="K1617" i="1"/>
  <c r="K1605" i="1"/>
  <c r="K1578" i="1"/>
  <c r="K1568" i="1"/>
  <c r="K1555" i="1"/>
  <c r="K1528" i="1"/>
  <c r="K1516" i="1"/>
  <c r="K1499" i="1"/>
  <c r="K1472" i="1"/>
  <c r="K1460" i="1"/>
  <c r="K1446" i="1"/>
  <c r="K1432" i="1"/>
  <c r="K1409" i="1"/>
  <c r="K1393" i="1"/>
  <c r="K1314" i="1"/>
  <c r="K1297" i="1"/>
  <c r="L1700" i="1"/>
  <c r="L1627" i="1"/>
  <c r="L1583" i="1"/>
  <c r="L1566" i="1"/>
  <c r="L1557" i="1"/>
  <c r="L1538" i="1"/>
  <c r="L1517" i="1"/>
  <c r="L1484" i="1"/>
  <c r="L1444" i="1"/>
  <c r="L1395" i="1"/>
  <c r="L1375" i="1"/>
  <c r="L1361" i="1"/>
  <c r="L1364" i="1"/>
  <c r="K1364" i="1"/>
  <c r="L1348" i="1"/>
  <c r="K1348" i="1"/>
  <c r="L1332" i="1"/>
  <c r="K1332" i="1"/>
  <c r="L1316" i="1"/>
  <c r="K1316" i="1"/>
  <c r="L1300" i="1"/>
  <c r="K1300" i="1"/>
  <c r="K1712" i="1"/>
  <c r="K1704" i="1"/>
  <c r="K1692" i="1"/>
  <c r="K1676" i="1"/>
  <c r="K1667" i="1"/>
  <c r="K1658" i="1"/>
  <c r="K1641" i="1"/>
  <c r="K1629" i="1"/>
  <c r="K1616" i="1"/>
  <c r="K1602" i="1"/>
  <c r="K1577" i="1"/>
  <c r="K1567" i="1"/>
  <c r="K1552" i="1"/>
  <c r="K1527" i="1"/>
  <c r="K1515" i="1"/>
  <c r="K1496" i="1"/>
  <c r="K1471" i="1"/>
  <c r="K1459" i="1"/>
  <c r="K1428" i="1"/>
  <c r="K1392" i="1"/>
  <c r="K1346" i="1"/>
  <c r="K1313" i="1"/>
  <c r="K1295" i="1"/>
  <c r="L1644" i="1"/>
  <c r="L1603" i="1"/>
  <c r="L1565" i="1"/>
  <c r="L1533" i="1"/>
  <c r="L1514" i="1"/>
  <c r="L1501" i="1"/>
  <c r="L1482" i="1"/>
  <c r="L1461" i="1"/>
  <c r="L1422" i="1"/>
  <c r="L1412" i="1"/>
  <c r="L1394" i="1"/>
  <c r="L1372" i="1"/>
  <c r="L1337" i="1"/>
  <c r="K1378" i="1"/>
  <c r="L1378" i="1"/>
  <c r="L1522" i="1"/>
  <c r="K1522" i="1"/>
  <c r="K1498" i="1"/>
  <c r="L1498" i="1"/>
  <c r="K1296" i="1"/>
  <c r="L1296" i="1"/>
  <c r="L1655" i="1"/>
  <c r="K1655" i="1"/>
  <c r="L1623" i="1"/>
  <c r="K1623" i="1"/>
  <c r="L1599" i="1"/>
  <c r="K1599" i="1"/>
  <c r="L1591" i="1"/>
  <c r="K1591" i="1"/>
  <c r="L1561" i="1"/>
  <c r="K1561" i="1"/>
  <c r="L1549" i="1"/>
  <c r="K1549" i="1"/>
  <c r="L1541" i="1"/>
  <c r="K1541" i="1"/>
  <c r="L1509" i="1"/>
  <c r="K1509" i="1"/>
  <c r="L1493" i="1"/>
  <c r="K1493" i="1"/>
  <c r="L1485" i="1"/>
  <c r="K1485" i="1"/>
  <c r="L1453" i="1"/>
  <c r="K1453" i="1"/>
  <c r="K1429" i="1"/>
  <c r="L1429" i="1"/>
  <c r="K1379" i="1"/>
  <c r="L1379" i="1"/>
  <c r="L1363" i="1"/>
  <c r="K1363" i="1"/>
  <c r="L1355" i="1"/>
  <c r="K1355" i="1"/>
  <c r="L1347" i="1"/>
  <c r="K1347" i="1"/>
  <c r="L1339" i="1"/>
  <c r="K1339" i="1"/>
  <c r="L1331" i="1"/>
  <c r="K1331" i="1"/>
  <c r="L1323" i="1"/>
  <c r="K1323" i="1"/>
  <c r="L1315" i="1"/>
  <c r="K1315" i="1"/>
  <c r="L1307" i="1"/>
  <c r="K1307" i="1"/>
  <c r="L1299" i="1"/>
  <c r="K1299" i="1"/>
  <c r="L1291" i="1"/>
  <c r="K1291" i="1"/>
  <c r="K1703" i="1"/>
  <c r="K1699" i="1"/>
  <c r="K1675" i="1"/>
  <c r="K1666" i="1"/>
  <c r="K1657" i="1"/>
  <c r="K1640" i="1"/>
  <c r="K1626" i="1"/>
  <c r="K1601" i="1"/>
  <c r="K1589" i="1"/>
  <c r="K1564" i="1"/>
  <c r="K1551" i="1"/>
  <c r="K1539" i="1"/>
  <c r="K1512" i="1"/>
  <c r="K1495" i="1"/>
  <c r="K1483" i="1"/>
  <c r="K1456" i="1"/>
  <c r="K1443" i="1"/>
  <c r="K1388" i="1"/>
  <c r="K1345" i="1"/>
  <c r="K1327" i="1"/>
  <c r="K1309" i="1"/>
  <c r="K1293" i="1"/>
  <c r="L1652" i="1"/>
  <c r="L1620" i="1"/>
  <c r="L1580" i="1"/>
  <c r="L1553" i="1"/>
  <c r="L1513" i="1"/>
  <c r="L1477" i="1"/>
  <c r="L1458" i="1"/>
  <c r="L1420" i="1"/>
  <c r="L1411" i="1"/>
  <c r="L1370" i="1"/>
  <c r="L1354" i="1"/>
  <c r="L1336" i="1"/>
  <c r="L1366" i="1"/>
  <c r="L1365" i="1"/>
  <c r="L1242" i="1"/>
  <c r="L1218" i="1"/>
  <c r="K1194" i="1"/>
  <c r="M1194" i="1" s="1"/>
  <c r="K1152" i="1"/>
  <c r="M1152" i="1" s="1"/>
  <c r="K1130" i="1"/>
  <c r="M1130" i="1" s="1"/>
  <c r="L1104" i="1"/>
  <c r="K1059" i="1"/>
  <c r="M1059" i="1" s="1"/>
  <c r="K1027" i="1"/>
  <c r="M1027" i="1" s="1"/>
  <c r="K1008" i="1"/>
  <c r="M1008" i="1" s="1"/>
  <c r="K1274" i="1"/>
  <c r="M1274" i="1" s="1"/>
  <c r="L1189" i="1"/>
  <c r="L1171" i="1"/>
  <c r="K1146" i="1"/>
  <c r="M1146" i="1" s="1"/>
  <c r="L1128" i="1"/>
  <c r="L1103" i="1"/>
  <c r="K1051" i="1"/>
  <c r="M1051" i="1" s="1"/>
  <c r="K1025" i="1"/>
  <c r="M1025" i="1" s="1"/>
  <c r="K1001" i="1"/>
  <c r="M1001" i="1" s="1"/>
  <c r="K1268" i="1"/>
  <c r="M1268" i="1" s="1"/>
  <c r="L1237" i="1"/>
  <c r="L1213" i="1"/>
  <c r="L1187" i="1"/>
  <c r="K1145" i="1"/>
  <c r="M1145" i="1" s="1"/>
  <c r="L1122" i="1"/>
  <c r="L1050" i="1"/>
  <c r="L1024" i="1"/>
  <c r="L1000" i="1"/>
  <c r="K1261" i="1"/>
  <c r="M1261" i="1" s="1"/>
  <c r="L1170" i="1"/>
  <c r="L1144" i="1"/>
  <c r="L1120" i="1"/>
  <c r="L1096" i="1"/>
  <c r="K1043" i="1"/>
  <c r="M1043" i="1" s="1"/>
  <c r="L1018" i="1"/>
  <c r="L992" i="1"/>
  <c r="K1279" i="1"/>
  <c r="K1260" i="1"/>
  <c r="M1260" i="1" s="1"/>
  <c r="K1236" i="1"/>
  <c r="M1236" i="1" s="1"/>
  <c r="K1212" i="1"/>
  <c r="M1212" i="1" s="1"/>
  <c r="L1181" i="1"/>
  <c r="L1163" i="1"/>
  <c r="K1139" i="1"/>
  <c r="M1139" i="1" s="1"/>
  <c r="L1119" i="1"/>
  <c r="L1095" i="1"/>
  <c r="K1041" i="1"/>
  <c r="M1041" i="1" s="1"/>
  <c r="K1017" i="1"/>
  <c r="M1017" i="1" s="1"/>
  <c r="L1254" i="1"/>
  <c r="L1230" i="1"/>
  <c r="L1205" i="1"/>
  <c r="K1159" i="1"/>
  <c r="M1159" i="1" s="1"/>
  <c r="L1138" i="1"/>
  <c r="K1114" i="1"/>
  <c r="M1114" i="1" s="1"/>
  <c r="L1087" i="1"/>
  <c r="K1035" i="1"/>
  <c r="M1035" i="1" s="1"/>
  <c r="L1016" i="1"/>
  <c r="L984" i="1"/>
  <c r="K1250" i="1"/>
  <c r="M1250" i="1" s="1"/>
  <c r="K1226" i="1"/>
  <c r="M1226" i="1" s="1"/>
  <c r="K1195" i="1"/>
  <c r="M1195" i="1" s="1"/>
  <c r="K1153" i="1"/>
  <c r="M1153" i="1" s="1"/>
  <c r="L1136" i="1"/>
  <c r="L1112" i="1"/>
  <c r="L1034" i="1"/>
  <c r="K1009" i="1"/>
  <c r="M1009" i="1" s="1"/>
  <c r="K1244" i="1"/>
  <c r="M1244" i="1" s="1"/>
  <c r="K1219" i="1"/>
  <c r="M1219" i="1" s="1"/>
  <c r="L1111" i="1"/>
  <c r="L1079" i="1"/>
  <c r="K1033" i="1"/>
  <c r="M1033" i="1" s="1"/>
  <c r="K1061" i="1"/>
  <c r="M1061" i="1" s="1"/>
  <c r="K1265" i="1"/>
  <c r="M1265" i="1" s="1"/>
  <c r="L1265" i="1"/>
  <c r="K1225" i="1"/>
  <c r="M1225" i="1" s="1"/>
  <c r="L1225" i="1"/>
  <c r="L1264" i="1"/>
  <c r="K1264" i="1"/>
  <c r="M1264" i="1" s="1"/>
  <c r="L1125" i="1"/>
  <c r="K1125" i="1"/>
  <c r="M1125" i="1" s="1"/>
  <c r="K1172" i="1"/>
  <c r="M1172" i="1" s="1"/>
  <c r="L1172" i="1"/>
  <c r="K1124" i="1"/>
  <c r="M1124" i="1" s="1"/>
  <c r="L1124" i="1"/>
  <c r="K1084" i="1"/>
  <c r="M1084" i="1" s="1"/>
  <c r="L1084" i="1"/>
  <c r="L1028" i="1"/>
  <c r="K1028" i="1"/>
  <c r="M1028" i="1" s="1"/>
  <c r="L996" i="1"/>
  <c r="K996" i="1"/>
  <c r="M996" i="1" s="1"/>
  <c r="L1158" i="1"/>
  <c r="K1259" i="1"/>
  <c r="M1259" i="1" s="1"/>
  <c r="L1259" i="1"/>
  <c r="L1273" i="1"/>
  <c r="L1255" i="1"/>
  <c r="K1224" i="1"/>
  <c r="M1224" i="1" s="1"/>
  <c r="L1207" i="1"/>
  <c r="K1177" i="1"/>
  <c r="M1177" i="1" s="1"/>
  <c r="K1094" i="1"/>
  <c r="M1094" i="1" s="1"/>
  <c r="K1060" i="1"/>
  <c r="M1060" i="1" s="1"/>
  <c r="K1277" i="1"/>
  <c r="M1277" i="1" s="1"/>
  <c r="L1277" i="1"/>
  <c r="K1241" i="1"/>
  <c r="M1241" i="1" s="1"/>
  <c r="L1241" i="1"/>
  <c r="K1217" i="1"/>
  <c r="M1217" i="1" s="1"/>
  <c r="L1217" i="1"/>
  <c r="L1134" i="1"/>
  <c r="K1134" i="1"/>
  <c r="M1134" i="1" s="1"/>
  <c r="L1118" i="1"/>
  <c r="K1118" i="1"/>
  <c r="M1118" i="1" s="1"/>
  <c r="K1046" i="1"/>
  <c r="M1046" i="1" s="1"/>
  <c r="L1046" i="1"/>
  <c r="K1030" i="1"/>
  <c r="M1030" i="1" s="1"/>
  <c r="L1030" i="1"/>
  <c r="K1006" i="1"/>
  <c r="M1006" i="1" s="1"/>
  <c r="L1006" i="1"/>
  <c r="L1276" i="1"/>
  <c r="K1276" i="1"/>
  <c r="M1276" i="1" s="1"/>
  <c r="L1248" i="1"/>
  <c r="K1248" i="1"/>
  <c r="M1248" i="1" s="1"/>
  <c r="L1232" i="1"/>
  <c r="K1232" i="1"/>
  <c r="M1232" i="1" s="1"/>
  <c r="L1192" i="1"/>
  <c r="K1192" i="1"/>
  <c r="M1192" i="1" s="1"/>
  <c r="L1165" i="1"/>
  <c r="K1165" i="1"/>
  <c r="M1165" i="1" s="1"/>
  <c r="K1275" i="1"/>
  <c r="M1275" i="1" s="1"/>
  <c r="L1275" i="1"/>
  <c r="K1271" i="1"/>
  <c r="M1271" i="1" s="1"/>
  <c r="L1271" i="1"/>
  <c r="L1247" i="1"/>
  <c r="K1247" i="1"/>
  <c r="M1247" i="1" s="1"/>
  <c r="K1191" i="1"/>
  <c r="M1191" i="1" s="1"/>
  <c r="L1191" i="1"/>
  <c r="L1148" i="1"/>
  <c r="K1148" i="1"/>
  <c r="M1148" i="1" s="1"/>
  <c r="K1116" i="1"/>
  <c r="M1116" i="1" s="1"/>
  <c r="L1116" i="1"/>
  <c r="K1092" i="1"/>
  <c r="M1092" i="1" s="1"/>
  <c r="L1092" i="1"/>
  <c r="L1036" i="1"/>
  <c r="K1036" i="1"/>
  <c r="M1036" i="1" s="1"/>
  <c r="L1020" i="1"/>
  <c r="K1020" i="1"/>
  <c r="M1020" i="1" s="1"/>
  <c r="L1004" i="1"/>
  <c r="K1004" i="1"/>
  <c r="M1004" i="1" s="1"/>
  <c r="K1077" i="1"/>
  <c r="M1077" i="1" s="1"/>
  <c r="L998" i="1"/>
  <c r="L1223" i="1"/>
  <c r="K1206" i="1"/>
  <c r="M1206" i="1" s="1"/>
  <c r="L1176" i="1"/>
  <c r="L990" i="1"/>
  <c r="K1185" i="1"/>
  <c r="M1185" i="1" s="1"/>
  <c r="L1185" i="1"/>
  <c r="L1126" i="1"/>
  <c r="K1126" i="1"/>
  <c r="M1126" i="1" s="1"/>
  <c r="L1110" i="1"/>
  <c r="K1110" i="1"/>
  <c r="M1110" i="1" s="1"/>
  <c r="K1054" i="1"/>
  <c r="M1054" i="1" s="1"/>
  <c r="L1054" i="1"/>
  <c r="K1014" i="1"/>
  <c r="M1014" i="1" s="1"/>
  <c r="L1014" i="1"/>
  <c r="K1052" i="1"/>
  <c r="M1052" i="1" s="1"/>
  <c r="K1233" i="1"/>
  <c r="M1233" i="1" s="1"/>
  <c r="L1233" i="1"/>
  <c r="K1150" i="1"/>
  <c r="M1150" i="1" s="1"/>
  <c r="L1150" i="1"/>
  <c r="L1102" i="1"/>
  <c r="K1102" i="1"/>
  <c r="M1102" i="1" s="1"/>
  <c r="K1038" i="1"/>
  <c r="M1038" i="1" s="1"/>
  <c r="L1038" i="1"/>
  <c r="K1022" i="1"/>
  <c r="M1022" i="1" s="1"/>
  <c r="L1022" i="1"/>
  <c r="L1272" i="1"/>
  <c r="K1272" i="1"/>
  <c r="M1272" i="1" s="1"/>
  <c r="L1240" i="1"/>
  <c r="K1240" i="1"/>
  <c r="M1240" i="1" s="1"/>
  <c r="L1208" i="1"/>
  <c r="K1208" i="1"/>
  <c r="M1208" i="1" s="1"/>
  <c r="L1184" i="1"/>
  <c r="K1184" i="1"/>
  <c r="M1184" i="1" s="1"/>
  <c r="L1141" i="1"/>
  <c r="K1141" i="1"/>
  <c r="M1141" i="1" s="1"/>
  <c r="L1117" i="1"/>
  <c r="K1117" i="1"/>
  <c r="M1117" i="1" s="1"/>
  <c r="L1101" i="1"/>
  <c r="K1101" i="1"/>
  <c r="M1101" i="1" s="1"/>
  <c r="L1085" i="1"/>
  <c r="K1085" i="1"/>
  <c r="M1085" i="1" s="1"/>
  <c r="K1053" i="1"/>
  <c r="M1053" i="1" s="1"/>
  <c r="L1053" i="1"/>
  <c r="K1045" i="1"/>
  <c r="M1045" i="1" s="1"/>
  <c r="L1045" i="1"/>
  <c r="K1037" i="1"/>
  <c r="M1037" i="1" s="1"/>
  <c r="L1037" i="1"/>
  <c r="K1029" i="1"/>
  <c r="M1029" i="1" s="1"/>
  <c r="L1029" i="1"/>
  <c r="K1021" i="1"/>
  <c r="M1021" i="1" s="1"/>
  <c r="L1021" i="1"/>
  <c r="K1013" i="1"/>
  <c r="M1013" i="1" s="1"/>
  <c r="L1013" i="1"/>
  <c r="K1005" i="1"/>
  <c r="M1005" i="1" s="1"/>
  <c r="L1005" i="1"/>
  <c r="K997" i="1"/>
  <c r="M997" i="1" s="1"/>
  <c r="L997" i="1"/>
  <c r="K989" i="1"/>
  <c r="M989" i="1" s="1"/>
  <c r="L989" i="1"/>
  <c r="L1267" i="1"/>
  <c r="K1201" i="1"/>
  <c r="M1201" i="1" s="1"/>
  <c r="K1166" i="1"/>
  <c r="M1166" i="1" s="1"/>
  <c r="K1086" i="1"/>
  <c r="M1086" i="1" s="1"/>
  <c r="K1193" i="1"/>
  <c r="M1193" i="1" s="1"/>
  <c r="L1193" i="1"/>
  <c r="K1142" i="1"/>
  <c r="M1142" i="1" s="1"/>
  <c r="L1142" i="1"/>
  <c r="K982" i="1"/>
  <c r="L982" i="1"/>
  <c r="L1283" i="1"/>
  <c r="K1283" i="1"/>
  <c r="L1256" i="1"/>
  <c r="K1256" i="1"/>
  <c r="M1256" i="1" s="1"/>
  <c r="L1216" i="1"/>
  <c r="K1216" i="1"/>
  <c r="M1216" i="1" s="1"/>
  <c r="L1173" i="1"/>
  <c r="K1173" i="1"/>
  <c r="M1173" i="1" s="1"/>
  <c r="L1149" i="1"/>
  <c r="K1149" i="1"/>
  <c r="M1149" i="1" s="1"/>
  <c r="L1109" i="1"/>
  <c r="K1109" i="1"/>
  <c r="M1109" i="1" s="1"/>
  <c r="K1282" i="1"/>
  <c r="L1282" i="1"/>
  <c r="K1156" i="1"/>
  <c r="M1156" i="1" s="1"/>
  <c r="L1156" i="1"/>
  <c r="K1132" i="1"/>
  <c r="M1132" i="1" s="1"/>
  <c r="L1132" i="1"/>
  <c r="K1100" i="1"/>
  <c r="M1100" i="1" s="1"/>
  <c r="L1100" i="1"/>
  <c r="L1012" i="1"/>
  <c r="K1012" i="1"/>
  <c r="M1012" i="1" s="1"/>
  <c r="L988" i="1"/>
  <c r="K988" i="1"/>
  <c r="M988" i="1" s="1"/>
  <c r="L1284" i="1"/>
  <c r="L1249" i="1"/>
  <c r="L1231" i="1"/>
  <c r="K1200" i="1"/>
  <c r="M1200" i="1" s="1"/>
  <c r="L1182" i="1"/>
  <c r="K1164" i="1"/>
  <c r="M1164" i="1" s="1"/>
  <c r="K1257" i="1"/>
  <c r="M1257" i="1" s="1"/>
  <c r="L1257" i="1"/>
  <c r="K1209" i="1"/>
  <c r="M1209" i="1" s="1"/>
  <c r="L1209" i="1"/>
  <c r="L1157" i="1"/>
  <c r="K1157" i="1"/>
  <c r="M1157" i="1" s="1"/>
  <c r="L1133" i="1"/>
  <c r="K1133" i="1"/>
  <c r="M1133" i="1" s="1"/>
  <c r="L1093" i="1"/>
  <c r="K1093" i="1"/>
  <c r="M1093" i="1" s="1"/>
  <c r="K1263" i="1"/>
  <c r="M1263" i="1" s="1"/>
  <c r="L1263" i="1"/>
  <c r="K1239" i="1"/>
  <c r="M1239" i="1" s="1"/>
  <c r="L1239" i="1"/>
  <c r="L1215" i="1"/>
  <c r="K1215" i="1"/>
  <c r="M1215" i="1" s="1"/>
  <c r="L1183" i="1"/>
  <c r="K1183" i="1"/>
  <c r="M1183" i="1" s="1"/>
  <c r="K1140" i="1"/>
  <c r="M1140" i="1" s="1"/>
  <c r="L1140" i="1"/>
  <c r="K1108" i="1"/>
  <c r="M1108" i="1" s="1"/>
  <c r="L1108" i="1"/>
  <c r="K1281" i="1"/>
  <c r="L1281" i="1"/>
  <c r="L1270" i="1"/>
  <c r="K1270" i="1"/>
  <c r="M1270" i="1" s="1"/>
  <c r="K1246" i="1"/>
  <c r="M1246" i="1" s="1"/>
  <c r="L1246" i="1"/>
  <c r="L1238" i="1"/>
  <c r="K1238" i="1"/>
  <c r="M1238" i="1" s="1"/>
  <c r="K1222" i="1"/>
  <c r="M1222" i="1" s="1"/>
  <c r="L1222" i="1"/>
  <c r="K1214" i="1"/>
  <c r="M1214" i="1" s="1"/>
  <c r="L1214" i="1"/>
  <c r="K1198" i="1"/>
  <c r="M1198" i="1" s="1"/>
  <c r="L1198" i="1"/>
  <c r="K1190" i="1"/>
  <c r="M1190" i="1" s="1"/>
  <c r="L1190" i="1"/>
  <c r="L1262" i="1"/>
  <c r="L1199" i="1"/>
  <c r="K1078" i="1"/>
  <c r="M1078" i="1" s="1"/>
  <c r="K1044" i="1"/>
  <c r="M1044" i="1" s="1"/>
  <c r="L1278" i="1"/>
  <c r="L1235" i="1"/>
  <c r="K1229" i="1"/>
  <c r="M1229" i="1" s="1"/>
  <c r="L1210" i="1"/>
  <c r="L1186" i="1"/>
  <c r="K1175" i="1"/>
  <c r="M1175" i="1" s="1"/>
  <c r="L1168" i="1"/>
  <c r="L1143" i="1"/>
  <c r="L1135" i="1"/>
  <c r="L1127" i="1"/>
  <c r="K1057" i="1"/>
  <c r="M1057" i="1" s="1"/>
  <c r="K1049" i="1"/>
  <c r="M1049" i="1" s="1"/>
  <c r="L1040" i="1"/>
  <c r="L1032" i="1"/>
  <c r="K1058" i="1"/>
  <c r="M1058" i="1" s="1"/>
  <c r="L1058" i="1"/>
  <c r="K1042" i="1"/>
  <c r="M1042" i="1" s="1"/>
  <c r="L1042" i="1"/>
  <c r="K1026" i="1"/>
  <c r="M1026" i="1" s="1"/>
  <c r="L1026" i="1"/>
  <c r="K1010" i="1"/>
  <c r="M1010" i="1" s="1"/>
  <c r="L1010" i="1"/>
  <c r="K994" i="1"/>
  <c r="M994" i="1" s="1"/>
  <c r="L994" i="1"/>
  <c r="L1253" i="1"/>
  <c r="K1228" i="1"/>
  <c r="M1228" i="1" s="1"/>
  <c r="K1204" i="1"/>
  <c r="M1204" i="1" s="1"/>
  <c r="K1180" i="1"/>
  <c r="M1180" i="1" s="1"/>
  <c r="L1174" i="1"/>
  <c r="L1162" i="1"/>
  <c r="K1083" i="1"/>
  <c r="K1076" i="1"/>
  <c r="M1076" i="1" s="1"/>
  <c r="L1056" i="1"/>
  <c r="L1048" i="1"/>
  <c r="L1252" i="1"/>
  <c r="K1252" i="1"/>
  <c r="M1252" i="1" s="1"/>
  <c r="L1220" i="1"/>
  <c r="K1220" i="1"/>
  <c r="M1220" i="1" s="1"/>
  <c r="L1188" i="1"/>
  <c r="K1188" i="1"/>
  <c r="M1188" i="1" s="1"/>
  <c r="L1169" i="1"/>
  <c r="K1169" i="1"/>
  <c r="M1169" i="1" s="1"/>
  <c r="L1137" i="1"/>
  <c r="K1137" i="1"/>
  <c r="M1137" i="1" s="1"/>
  <c r="L1129" i="1"/>
  <c r="K1129" i="1"/>
  <c r="M1129" i="1" s="1"/>
  <c r="L1121" i="1"/>
  <c r="K1121" i="1"/>
  <c r="M1121" i="1" s="1"/>
  <c r="L1113" i="1"/>
  <c r="K1113" i="1"/>
  <c r="M1113" i="1" s="1"/>
  <c r="L1105" i="1"/>
  <c r="K1105" i="1"/>
  <c r="M1105" i="1" s="1"/>
  <c r="L1097" i="1"/>
  <c r="K1097" i="1"/>
  <c r="M1097" i="1" s="1"/>
  <c r="L1089" i="1"/>
  <c r="K1089" i="1"/>
  <c r="M1089" i="1" s="1"/>
  <c r="L1081" i="1"/>
  <c r="K1081" i="1"/>
  <c r="M1081" i="1" s="1"/>
  <c r="L1074" i="1"/>
  <c r="K1074" i="1"/>
  <c r="M1074" i="1" s="1"/>
  <c r="L1258" i="1"/>
  <c r="L1251" i="1"/>
  <c r="L1227" i="1"/>
  <c r="L1203" i="1"/>
  <c r="K1197" i="1"/>
  <c r="M1197" i="1" s="1"/>
  <c r="L1178" i="1"/>
  <c r="L1167" i="1"/>
  <c r="K1155" i="1"/>
  <c r="M1155" i="1" s="1"/>
  <c r="K1099" i="1"/>
  <c r="M1099" i="1" s="1"/>
  <c r="K1091" i="1"/>
  <c r="M1091" i="1" s="1"/>
  <c r="L1082" i="1"/>
  <c r="L1075" i="1"/>
  <c r="K987" i="1"/>
  <c r="M987" i="1" s="1"/>
  <c r="K1243" i="1"/>
  <c r="M1243" i="1" s="1"/>
  <c r="L1243" i="1"/>
  <c r="K1211" i="1"/>
  <c r="M1211" i="1" s="1"/>
  <c r="L1211" i="1"/>
  <c r="K1179" i="1"/>
  <c r="M1179" i="1" s="1"/>
  <c r="L1179" i="1"/>
  <c r="K1160" i="1"/>
  <c r="M1160" i="1" s="1"/>
  <c r="L1160" i="1"/>
  <c r="L1269" i="1"/>
  <c r="L1245" i="1"/>
  <c r="L1221" i="1"/>
  <c r="K1196" i="1"/>
  <c r="M1196" i="1" s="1"/>
  <c r="K1161" i="1"/>
  <c r="M1161" i="1" s="1"/>
  <c r="L1154" i="1"/>
  <c r="K1115" i="1"/>
  <c r="M1115" i="1" s="1"/>
  <c r="K1107" i="1"/>
  <c r="M1107" i="1" s="1"/>
  <c r="L1098" i="1"/>
  <c r="L1090" i="1"/>
  <c r="L1073" i="1"/>
  <c r="K1003" i="1"/>
  <c r="M1003" i="1" s="1"/>
  <c r="K995" i="1"/>
  <c r="M995" i="1" s="1"/>
  <c r="L986" i="1"/>
  <c r="K1266" i="1"/>
  <c r="M1266" i="1" s="1"/>
  <c r="L1266" i="1"/>
  <c r="K1234" i="1"/>
  <c r="M1234" i="1" s="1"/>
  <c r="L1234" i="1"/>
  <c r="K1202" i="1"/>
  <c r="M1202" i="1" s="1"/>
  <c r="L1202" i="1"/>
  <c r="K1151" i="1"/>
  <c r="M1151" i="1" s="1"/>
  <c r="L1151" i="1"/>
  <c r="L1055" i="1"/>
  <c r="K1055" i="1"/>
  <c r="M1055" i="1" s="1"/>
  <c r="L1047" i="1"/>
  <c r="K1047" i="1"/>
  <c r="M1047" i="1" s="1"/>
  <c r="L1039" i="1"/>
  <c r="K1039" i="1"/>
  <c r="M1039" i="1" s="1"/>
  <c r="L1031" i="1"/>
  <c r="K1031" i="1"/>
  <c r="M1031" i="1" s="1"/>
  <c r="L1023" i="1"/>
  <c r="K1023" i="1"/>
  <c r="M1023" i="1" s="1"/>
  <c r="L1015" i="1"/>
  <c r="K1015" i="1"/>
  <c r="M1015" i="1" s="1"/>
  <c r="L1007" i="1"/>
  <c r="K1007" i="1"/>
  <c r="M1007" i="1" s="1"/>
  <c r="L999" i="1"/>
  <c r="K999" i="1"/>
  <c r="M999" i="1" s="1"/>
  <c r="L991" i="1"/>
  <c r="K991" i="1"/>
  <c r="M991" i="1" s="1"/>
  <c r="L983" i="1"/>
  <c r="K983" i="1"/>
  <c r="M983" i="1" s="1"/>
  <c r="K1280" i="1"/>
  <c r="L1147" i="1"/>
  <c r="K1131" i="1"/>
  <c r="M1131" i="1" s="1"/>
  <c r="K1123" i="1"/>
  <c r="M1123" i="1" s="1"/>
  <c r="L1106" i="1"/>
  <c r="L1088" i="1"/>
  <c r="L1080" i="1"/>
  <c r="K1019" i="1"/>
  <c r="M1019" i="1" s="1"/>
  <c r="K1011" i="1"/>
  <c r="M1011" i="1" s="1"/>
  <c r="L1002" i="1"/>
  <c r="K993" i="1"/>
  <c r="M993" i="1" s="1"/>
  <c r="K985" i="1"/>
  <c r="M985" i="1" s="1"/>
  <c r="L1072" i="1"/>
  <c r="L1071" i="1"/>
  <c r="L1070" i="1"/>
  <c r="K1069" i="1"/>
  <c r="M1069" i="1" s="1"/>
  <c r="L1067" i="1"/>
  <c r="L1063" i="1"/>
  <c r="L1066" i="1"/>
  <c r="L1062" i="1"/>
  <c r="L1065" i="1"/>
  <c r="L1068" i="1"/>
  <c r="L1064" i="1"/>
  <c r="O384" i="1" l="1"/>
  <c r="O385" i="1"/>
  <c r="O424" i="1"/>
  <c r="O265" i="1"/>
  <c r="O431" i="1"/>
  <c r="O432" i="1"/>
  <c r="O881" i="1"/>
  <c r="O73" i="1"/>
  <c r="O268" i="1"/>
  <c r="O345" i="1"/>
  <c r="O305" i="1"/>
  <c r="O221" i="1"/>
  <c r="O371" i="1"/>
  <c r="O415" i="1"/>
  <c r="O452" i="1"/>
  <c r="O133" i="1"/>
  <c r="O656" i="1"/>
  <c r="O337" i="1"/>
  <c r="O300" i="1"/>
  <c r="O244" i="1"/>
  <c r="O443" i="1"/>
  <c r="O380" i="1"/>
  <c r="O471" i="1"/>
  <c r="O134" i="1"/>
  <c r="O675" i="1"/>
  <c r="O523" i="1"/>
  <c r="O529" i="1"/>
  <c r="O493" i="1"/>
  <c r="O499" i="1"/>
  <c r="O505" i="1"/>
  <c r="O511" i="1"/>
  <c r="O517" i="1"/>
  <c r="O763" i="1"/>
  <c r="O526" i="1"/>
  <c r="O532" i="1"/>
  <c r="O496" i="1"/>
  <c r="O502" i="1"/>
  <c r="O508" i="1"/>
  <c r="O514" i="1"/>
  <c r="O520" i="1"/>
  <c r="O766" i="1"/>
  <c r="O449" i="1"/>
  <c r="O27" i="1"/>
  <c r="O21" i="1"/>
  <c r="O223" i="1"/>
  <c r="O211" i="1"/>
  <c r="O52" i="1"/>
  <c r="O217" i="1"/>
  <c r="O653" i="1"/>
  <c r="O80" i="1"/>
  <c r="O361" i="1"/>
  <c r="O681" i="1"/>
  <c r="O98" i="1"/>
  <c r="O86" i="1"/>
  <c r="O186" i="1"/>
  <c r="O92" i="1"/>
  <c r="O229" i="1"/>
  <c r="O744" i="1"/>
  <c r="O722" i="1"/>
  <c r="O446" i="1"/>
  <c r="O24" i="1"/>
  <c r="O18" i="1"/>
  <c r="O209" i="1"/>
  <c r="O203" i="1"/>
  <c r="O49" i="1"/>
  <c r="O206" i="1"/>
  <c r="O650" i="1"/>
  <c r="O74" i="1"/>
  <c r="O347" i="1"/>
  <c r="O678" i="1"/>
  <c r="O89" i="1"/>
  <c r="O77" i="1"/>
  <c r="O175" i="1"/>
  <c r="O83" i="1"/>
  <c r="O215" i="1"/>
  <c r="O725" i="1"/>
  <c r="O703" i="1"/>
  <c r="O95" i="1"/>
  <c r="O900" i="1"/>
  <c r="O178" i="1"/>
  <c r="O372" i="1"/>
  <c r="O474" i="1"/>
  <c r="O771" i="1"/>
  <c r="O684" i="1"/>
  <c r="O815" i="1"/>
  <c r="O856" i="1"/>
  <c r="O878" i="1"/>
  <c r="O796" i="1"/>
  <c r="O837" i="1"/>
  <c r="O859" i="1"/>
  <c r="O818" i="1"/>
  <c r="O137" i="1"/>
  <c r="O180" i="1"/>
  <c r="O276" i="1"/>
  <c r="O649" i="1"/>
  <c r="O793" i="1"/>
  <c r="O386" i="1"/>
  <c r="O790" i="1"/>
  <c r="O957" i="1"/>
  <c r="O960" i="1"/>
  <c r="O938" i="1"/>
  <c r="O30" i="1"/>
  <c r="O919" i="1"/>
  <c r="O317" i="1"/>
  <c r="O142" i="1"/>
  <c r="O2" i="1"/>
  <c r="O3" i="1"/>
  <c r="O4" i="1"/>
  <c r="O5" i="1"/>
  <c r="O6" i="1"/>
  <c r="O7" i="1"/>
  <c r="O8" i="1"/>
  <c r="O9" i="1"/>
  <c r="O55" i="1"/>
  <c r="O56" i="1"/>
  <c r="O57" i="1"/>
  <c r="O31" i="1"/>
  <c r="O58" i="1"/>
  <c r="O59" i="1"/>
  <c r="O60" i="1"/>
  <c r="O61" i="1"/>
  <c r="O96" i="1"/>
  <c r="O97" i="1"/>
  <c r="O101" i="1"/>
  <c r="O62" i="1"/>
  <c r="O102" i="1"/>
  <c r="O103" i="1"/>
  <c r="O104" i="1"/>
  <c r="O105" i="1"/>
  <c r="O143" i="1"/>
  <c r="O144" i="1"/>
  <c r="O145" i="1"/>
  <c r="O106" i="1"/>
  <c r="O146" i="1"/>
  <c r="O147" i="1"/>
  <c r="O148" i="1"/>
  <c r="O149" i="1"/>
  <c r="O249" i="1"/>
  <c r="O251" i="1"/>
  <c r="O253" i="1"/>
  <c r="O135" i="1"/>
  <c r="O257" i="1"/>
  <c r="O259" i="1"/>
  <c r="O261" i="1"/>
  <c r="O263" i="1"/>
  <c r="O277" i="1"/>
  <c r="O278" i="1"/>
  <c r="O279" i="1"/>
  <c r="O150" i="1"/>
  <c r="O280" i="1"/>
  <c r="O281" i="1"/>
  <c r="O282" i="1"/>
  <c r="O283" i="1"/>
  <c r="O308" i="1"/>
  <c r="O309" i="1"/>
  <c r="O310" i="1"/>
  <c r="O138" i="1"/>
  <c r="O311" i="1"/>
  <c r="O312" i="1"/>
  <c r="O313" i="1"/>
  <c r="O314" i="1"/>
  <c r="O270" i="1"/>
  <c r="O271" i="1"/>
  <c r="O272" i="1"/>
  <c r="O179" i="1"/>
  <c r="O273" i="1"/>
  <c r="O274" i="1"/>
  <c r="O275" i="1"/>
  <c r="O295" i="1"/>
  <c r="O139" i="1"/>
  <c r="O140" i="1"/>
  <c r="O141" i="1"/>
  <c r="O222" i="1"/>
  <c r="O161" i="1"/>
  <c r="O162" i="1"/>
  <c r="O163" i="1"/>
  <c r="O164" i="1"/>
  <c r="O387" i="1"/>
  <c r="O388" i="1"/>
  <c r="O389" i="1"/>
  <c r="O255" i="1"/>
  <c r="O390" i="1"/>
  <c r="O391" i="1"/>
  <c r="O392" i="1"/>
  <c r="O393" i="1"/>
  <c r="O183" i="1"/>
  <c r="O184" i="1"/>
  <c r="O185" i="1"/>
  <c r="O284" i="1"/>
  <c r="O189" i="1"/>
  <c r="O190" i="1"/>
  <c r="O191" i="1"/>
  <c r="O192" i="1"/>
  <c r="O226" i="1"/>
  <c r="O227" i="1"/>
  <c r="O228" i="1"/>
  <c r="O306" i="1"/>
  <c r="O232" i="1"/>
  <c r="O233" i="1"/>
  <c r="O234" i="1"/>
  <c r="O235" i="1"/>
  <c r="O351" i="1"/>
  <c r="O352" i="1"/>
  <c r="O353" i="1"/>
  <c r="O318" i="1"/>
  <c r="O354" i="1"/>
  <c r="O355" i="1"/>
  <c r="O356" i="1"/>
  <c r="O357" i="1"/>
  <c r="O319" i="1"/>
  <c r="O320" i="1"/>
  <c r="O321" i="1"/>
  <c r="O315" i="1"/>
  <c r="O322" i="1"/>
  <c r="O323" i="1"/>
  <c r="O324" i="1"/>
  <c r="O325" i="1"/>
  <c r="O373" i="1"/>
  <c r="O374" i="1"/>
  <c r="O375" i="1"/>
  <c r="O358" i="1"/>
  <c r="O376" i="1"/>
  <c r="O377" i="1"/>
  <c r="O378" i="1"/>
  <c r="O379" i="1"/>
  <c r="O416" i="1"/>
  <c r="O417" i="1"/>
  <c r="O418" i="1"/>
  <c r="O394" i="1"/>
  <c r="O419" i="1"/>
  <c r="O420" i="1"/>
  <c r="O421" i="1"/>
  <c r="O422" i="1"/>
  <c r="O32" i="1"/>
  <c r="O33" i="1"/>
  <c r="O34" i="1"/>
  <c r="O383" i="1"/>
  <c r="O35" i="1"/>
  <c r="O36" i="1"/>
  <c r="O37" i="1"/>
  <c r="O38" i="1"/>
  <c r="O453" i="1"/>
  <c r="O454" i="1"/>
  <c r="O455" i="1"/>
  <c r="O423" i="1"/>
  <c r="O456" i="1"/>
  <c r="O457" i="1"/>
  <c r="O458" i="1"/>
  <c r="O459" i="1"/>
  <c r="O475" i="1"/>
  <c r="O476" i="1"/>
  <c r="O477" i="1"/>
  <c r="O460" i="1"/>
  <c r="O478" i="1"/>
  <c r="O479" i="1"/>
  <c r="O480" i="1"/>
  <c r="O481" i="1"/>
  <c r="O726" i="1"/>
  <c r="O727" i="1"/>
  <c r="O728" i="1"/>
  <c r="O482" i="1"/>
  <c r="O729" i="1"/>
  <c r="O730" i="1"/>
  <c r="O731" i="1"/>
  <c r="O732" i="1"/>
  <c r="O704" i="1"/>
  <c r="O705" i="1"/>
  <c r="O706" i="1"/>
  <c r="O535" i="1"/>
  <c r="O707" i="1"/>
  <c r="O708" i="1"/>
  <c r="O709" i="1"/>
  <c r="O710" i="1"/>
  <c r="O117" i="1"/>
  <c r="O118" i="1"/>
  <c r="O119" i="1"/>
  <c r="O551" i="1"/>
  <c r="O120" i="1"/>
  <c r="O121" i="1"/>
  <c r="O122" i="1"/>
  <c r="O123" i="1"/>
  <c r="O747" i="1"/>
  <c r="O748" i="1"/>
  <c r="O749" i="1"/>
  <c r="O567" i="1"/>
  <c r="O750" i="1"/>
  <c r="O751" i="1"/>
  <c r="O752" i="1"/>
  <c r="O753" i="1"/>
  <c r="O536" i="1"/>
  <c r="O537" i="1"/>
  <c r="O538" i="1"/>
  <c r="O583" i="1"/>
  <c r="O539" i="1"/>
  <c r="O540" i="1"/>
  <c r="O541" i="1"/>
  <c r="O542" i="1"/>
  <c r="O568" i="1"/>
  <c r="O569" i="1"/>
  <c r="O570" i="1"/>
  <c r="O599" i="1"/>
  <c r="O571" i="1"/>
  <c r="O572" i="1"/>
  <c r="O573" i="1"/>
  <c r="O574" i="1"/>
  <c r="O552" i="1"/>
  <c r="O553" i="1"/>
  <c r="O554" i="1"/>
  <c r="O615" i="1"/>
  <c r="O555" i="1"/>
  <c r="O556" i="1"/>
  <c r="O557" i="1"/>
  <c r="O558" i="1"/>
  <c r="O600" i="1"/>
  <c r="O601" i="1"/>
  <c r="O602" i="1"/>
  <c r="O641" i="1"/>
  <c r="O603" i="1"/>
  <c r="O604" i="1"/>
  <c r="O605" i="1"/>
  <c r="O606" i="1"/>
  <c r="O584" i="1"/>
  <c r="O585" i="1"/>
  <c r="O586" i="1"/>
  <c r="O657" i="1"/>
  <c r="O587" i="1"/>
  <c r="O588" i="1"/>
  <c r="O589" i="1"/>
  <c r="O590" i="1"/>
  <c r="O616" i="1"/>
  <c r="O617" i="1"/>
  <c r="O618" i="1"/>
  <c r="O685" i="1"/>
  <c r="O619" i="1"/>
  <c r="O620" i="1"/>
  <c r="O621" i="1"/>
  <c r="O622" i="1"/>
  <c r="O642" i="1"/>
  <c r="O643" i="1"/>
  <c r="O644" i="1"/>
  <c r="O711" i="1"/>
  <c r="O645" i="1"/>
  <c r="O646" i="1"/>
  <c r="O647" i="1"/>
  <c r="O648" i="1"/>
  <c r="O686" i="1"/>
  <c r="O687" i="1"/>
  <c r="O688" i="1"/>
  <c r="O733" i="1"/>
  <c r="O689" i="1"/>
  <c r="O690" i="1"/>
  <c r="O691" i="1"/>
  <c r="O692" i="1"/>
  <c r="O754" i="1"/>
  <c r="O774" i="1"/>
  <c r="O776" i="1"/>
  <c r="O778" i="1"/>
  <c r="O769" i="1"/>
  <c r="O782" i="1"/>
  <c r="O784" i="1"/>
  <c r="O786" i="1"/>
  <c r="O788" i="1"/>
  <c r="O797" i="1"/>
  <c r="O798" i="1"/>
  <c r="O799" i="1"/>
  <c r="O780" i="1"/>
  <c r="O800" i="1"/>
  <c r="O801" i="1"/>
  <c r="O802" i="1"/>
  <c r="O803" i="1"/>
  <c r="O819" i="1"/>
  <c r="O820" i="1"/>
  <c r="O821" i="1"/>
  <c r="O804" i="1"/>
  <c r="O822" i="1"/>
  <c r="O823" i="1"/>
  <c r="O824" i="1"/>
  <c r="O825" i="1"/>
  <c r="O838" i="1"/>
  <c r="O839" i="1"/>
  <c r="O840" i="1"/>
  <c r="O826" i="1"/>
  <c r="O841" i="1"/>
  <c r="O842" i="1"/>
  <c r="O843" i="1"/>
  <c r="O844" i="1"/>
  <c r="O860" i="1"/>
  <c r="O861" i="1"/>
  <c r="O862" i="1"/>
  <c r="O845" i="1"/>
  <c r="O863" i="1"/>
  <c r="O864" i="1"/>
  <c r="O865" i="1"/>
  <c r="O866" i="1"/>
  <c r="O882" i="1"/>
  <c r="O883" i="1"/>
  <c r="O884" i="1"/>
  <c r="O867" i="1"/>
  <c r="O885" i="1"/>
  <c r="O886" i="1"/>
  <c r="O887" i="1"/>
  <c r="O888" i="1"/>
  <c r="O961" i="1"/>
  <c r="O962" i="1"/>
  <c r="O963" i="1"/>
  <c r="O889" i="1"/>
  <c r="O964" i="1"/>
  <c r="O965" i="1"/>
  <c r="O966" i="1"/>
  <c r="O967" i="1"/>
  <c r="O939" i="1"/>
  <c r="O940" i="1"/>
  <c r="O941" i="1"/>
  <c r="O901" i="1"/>
  <c r="O942" i="1"/>
  <c r="O943" i="1"/>
  <c r="O944" i="1"/>
  <c r="O945" i="1"/>
  <c r="O920" i="1"/>
  <c r="O921" i="1"/>
  <c r="O922" i="1"/>
  <c r="O923" i="1"/>
  <c r="O924" i="1"/>
  <c r="O925" i="1"/>
  <c r="O926" i="1"/>
  <c r="O927" i="1"/>
  <c r="O902" i="1"/>
  <c r="O903" i="1"/>
  <c r="O904" i="1"/>
  <c r="O946" i="1"/>
  <c r="O905" i="1"/>
  <c r="O906" i="1"/>
  <c r="O907" i="1"/>
  <c r="O908" i="1"/>
  <c r="O658" i="1"/>
  <c r="O659" i="1"/>
  <c r="O660" i="1"/>
  <c r="O968" i="1"/>
  <c r="O661" i="1"/>
  <c r="O662" i="1"/>
  <c r="O663" i="1"/>
  <c r="O664" i="1"/>
  <c r="O980" i="1"/>
  <c r="O890" i="1"/>
  <c r="O63" i="1"/>
  <c r="O266" i="1"/>
  <c r="O346" i="1"/>
  <c r="O307" i="1"/>
  <c r="O236" i="1"/>
  <c r="O359" i="1"/>
  <c r="O425" i="1"/>
  <c r="O461" i="1"/>
  <c r="O136" i="1"/>
  <c r="O665" i="1"/>
  <c r="O440" i="1"/>
  <c r="O436" i="1"/>
  <c r="O245" i="1"/>
  <c r="O444" i="1"/>
  <c r="O381" i="1"/>
  <c r="O472" i="1"/>
  <c r="O428" i="1"/>
  <c r="O676" i="1"/>
  <c r="O524" i="1"/>
  <c r="O530" i="1"/>
  <c r="O494" i="1"/>
  <c r="O500" i="1"/>
  <c r="O506" i="1"/>
  <c r="O512" i="1"/>
  <c r="O518" i="1"/>
  <c r="O764" i="1"/>
  <c r="O527" i="1"/>
  <c r="O533" i="1"/>
  <c r="O497" i="1"/>
  <c r="O503" i="1"/>
  <c r="O509" i="1"/>
  <c r="O515" i="1"/>
  <c r="O521" i="1"/>
  <c r="O767" i="1"/>
  <c r="O450" i="1"/>
  <c r="O28" i="1"/>
  <c r="O22" i="1"/>
  <c r="O224" i="1"/>
  <c r="O212" i="1"/>
  <c r="O53" i="1"/>
  <c r="O218" i="1"/>
  <c r="O654" i="1"/>
  <c r="O81" i="1"/>
  <c r="O362" i="1"/>
  <c r="O682" i="1"/>
  <c r="O99" i="1"/>
  <c r="O87" i="1"/>
  <c r="O187" i="1"/>
  <c r="O93" i="1"/>
  <c r="O230" i="1"/>
  <c r="O745" i="1"/>
  <c r="O723" i="1"/>
  <c r="O447" i="1"/>
  <c r="O25" i="1"/>
  <c r="O19" i="1"/>
  <c r="O210" i="1"/>
  <c r="O204" i="1"/>
  <c r="O50" i="1"/>
  <c r="O207" i="1"/>
  <c r="O651" i="1"/>
  <c r="O75" i="1"/>
  <c r="O348" i="1"/>
  <c r="O679" i="1"/>
  <c r="O90" i="1"/>
  <c r="O78" i="1"/>
  <c r="O176" i="1"/>
  <c r="O84" i="1"/>
  <c r="O216" i="1"/>
  <c r="O734" i="1"/>
  <c r="O712" i="1"/>
  <c r="O107" i="1"/>
  <c r="O909" i="1"/>
  <c r="O193" i="1"/>
  <c r="O405" i="1"/>
  <c r="O483" i="1"/>
  <c r="O772" i="1"/>
  <c r="O693" i="1"/>
  <c r="O816" i="1"/>
  <c r="O857" i="1"/>
  <c r="O879" i="1"/>
  <c r="O805" i="1"/>
  <c r="O846" i="1"/>
  <c r="O868" i="1"/>
  <c r="O827" i="1"/>
  <c r="O165" i="1"/>
  <c r="O181" i="1"/>
  <c r="O285" i="1"/>
  <c r="O632" i="1"/>
  <c r="O794" i="1"/>
  <c r="O395" i="1"/>
  <c r="O791" i="1"/>
  <c r="O958" i="1"/>
  <c r="O969" i="1"/>
  <c r="O947" i="1"/>
  <c r="O39" i="1"/>
  <c r="O928" i="1"/>
  <c r="O326" i="1"/>
  <c r="O151" i="1"/>
  <c r="O10" i="1"/>
  <c r="O11" i="1"/>
  <c r="O12" i="1"/>
  <c r="O13" i="1"/>
  <c r="O14" i="1"/>
  <c r="O15" i="1"/>
  <c r="O16" i="1"/>
  <c r="O17" i="1"/>
  <c r="O64" i="1"/>
  <c r="O65" i="1"/>
  <c r="O66" i="1"/>
  <c r="O40" i="1"/>
  <c r="O67" i="1"/>
  <c r="O68" i="1"/>
  <c r="O69" i="1"/>
  <c r="O70" i="1"/>
  <c r="O108" i="1"/>
  <c r="O109" i="1"/>
  <c r="O110" i="1"/>
  <c r="O71" i="1"/>
  <c r="O111" i="1"/>
  <c r="O112" i="1"/>
  <c r="O113" i="1"/>
  <c r="O114" i="1"/>
  <c r="O152" i="1"/>
  <c r="O153" i="1"/>
  <c r="O154" i="1"/>
  <c r="O115" i="1"/>
  <c r="O155" i="1"/>
  <c r="O156" i="1"/>
  <c r="O157" i="1"/>
  <c r="O158" i="1"/>
  <c r="O250" i="1"/>
  <c r="O252" i="1"/>
  <c r="O254" i="1"/>
  <c r="O124" i="1"/>
  <c r="O258" i="1"/>
  <c r="O260" i="1"/>
  <c r="O262" i="1"/>
  <c r="O264" i="1"/>
  <c r="O286" i="1"/>
  <c r="O287" i="1"/>
  <c r="O288" i="1"/>
  <c r="O159" i="1"/>
  <c r="O289" i="1"/>
  <c r="O290" i="1"/>
  <c r="O291" i="1"/>
  <c r="O292" i="1"/>
  <c r="O316" i="1"/>
  <c r="O336" i="1"/>
  <c r="O338" i="1"/>
  <c r="O166" i="1"/>
  <c r="O339" i="1"/>
  <c r="O340" i="1"/>
  <c r="O341" i="1"/>
  <c r="O342" i="1"/>
  <c r="O296" i="1"/>
  <c r="O269" i="1"/>
  <c r="O297" i="1"/>
  <c r="O194" i="1"/>
  <c r="O298" i="1"/>
  <c r="O299" i="1"/>
  <c r="O301" i="1"/>
  <c r="O302" i="1"/>
  <c r="O167" i="1"/>
  <c r="O168" i="1"/>
  <c r="O169" i="1"/>
  <c r="O237" i="1"/>
  <c r="O170" i="1"/>
  <c r="O171" i="1"/>
  <c r="O172" i="1"/>
  <c r="O173" i="1"/>
  <c r="O396" i="1"/>
  <c r="O397" i="1"/>
  <c r="O398" i="1"/>
  <c r="O256" i="1"/>
  <c r="O399" i="1"/>
  <c r="O400" i="1"/>
  <c r="O401" i="1"/>
  <c r="O402" i="1"/>
  <c r="O195" i="1"/>
  <c r="O196" i="1"/>
  <c r="O197" i="1"/>
  <c r="O293" i="1"/>
  <c r="O198" i="1"/>
  <c r="O199" i="1"/>
  <c r="O200" i="1"/>
  <c r="O201" i="1"/>
  <c r="O238" i="1"/>
  <c r="O239" i="1"/>
  <c r="O240" i="1"/>
  <c r="O303" i="1"/>
  <c r="O241" i="1"/>
  <c r="O242" i="1"/>
  <c r="O243" i="1"/>
  <c r="O247" i="1"/>
  <c r="O360" i="1"/>
  <c r="O364" i="1"/>
  <c r="O350" i="1"/>
  <c r="O327" i="1"/>
  <c r="O365" i="1"/>
  <c r="O366" i="1"/>
  <c r="O367" i="1"/>
  <c r="O368" i="1"/>
  <c r="O328" i="1"/>
  <c r="O329" i="1"/>
  <c r="O330" i="1"/>
  <c r="O343" i="1"/>
  <c r="O331" i="1"/>
  <c r="O332" i="1"/>
  <c r="O333" i="1"/>
  <c r="O334" i="1"/>
  <c r="O406" i="1"/>
  <c r="O407" i="1"/>
  <c r="O408" i="1"/>
  <c r="O369" i="1"/>
  <c r="O409" i="1"/>
  <c r="O410" i="1"/>
  <c r="O411" i="1"/>
  <c r="O412" i="1"/>
  <c r="O426" i="1"/>
  <c r="O427" i="1"/>
  <c r="O430" i="1"/>
  <c r="O403" i="1"/>
  <c r="O433" i="1"/>
  <c r="O434" i="1"/>
  <c r="O435" i="1"/>
  <c r="O438" i="1"/>
  <c r="O41" i="1"/>
  <c r="O42" i="1"/>
  <c r="O43" i="1"/>
  <c r="O413" i="1"/>
  <c r="O44" i="1"/>
  <c r="O45" i="1"/>
  <c r="O46" i="1"/>
  <c r="O47" i="1"/>
  <c r="O462" i="1"/>
  <c r="O463" i="1"/>
  <c r="O464" i="1"/>
  <c r="O439" i="1"/>
  <c r="O465" i="1"/>
  <c r="O466" i="1"/>
  <c r="O467" i="1"/>
  <c r="O468" i="1"/>
  <c r="O484" i="1"/>
  <c r="O485" i="1"/>
  <c r="O486" i="1"/>
  <c r="O469" i="1"/>
  <c r="O487" i="1"/>
  <c r="O488" i="1"/>
  <c r="O489" i="1"/>
  <c r="O490" i="1"/>
  <c r="O735" i="1"/>
  <c r="O736" i="1"/>
  <c r="O737" i="1"/>
  <c r="O491" i="1"/>
  <c r="O738" i="1"/>
  <c r="O739" i="1"/>
  <c r="O740" i="1"/>
  <c r="O741" i="1"/>
  <c r="O713" i="1"/>
  <c r="O714" i="1"/>
  <c r="O715" i="1"/>
  <c r="O543" i="1"/>
  <c r="O716" i="1"/>
  <c r="O717" i="1"/>
  <c r="O718" i="1"/>
  <c r="O719" i="1"/>
  <c r="O125" i="1"/>
  <c r="O126" i="1"/>
  <c r="O127" i="1"/>
  <c r="O559" i="1"/>
  <c r="O128" i="1"/>
  <c r="O129" i="1"/>
  <c r="O130" i="1"/>
  <c r="O131" i="1"/>
  <c r="O755" i="1"/>
  <c r="O756" i="1"/>
  <c r="O757" i="1"/>
  <c r="O575" i="1"/>
  <c r="O758" i="1"/>
  <c r="O759" i="1"/>
  <c r="O760" i="1"/>
  <c r="O761" i="1"/>
  <c r="O544" i="1"/>
  <c r="O545" i="1"/>
  <c r="O546" i="1"/>
  <c r="O591" i="1"/>
  <c r="O547" i="1"/>
  <c r="O548" i="1"/>
  <c r="O549" i="1"/>
  <c r="O550" i="1"/>
  <c r="O576" i="1"/>
  <c r="O577" i="1"/>
  <c r="O578" i="1"/>
  <c r="O607" i="1"/>
  <c r="O579" i="1"/>
  <c r="O580" i="1"/>
  <c r="O581" i="1"/>
  <c r="O582" i="1"/>
  <c r="O560" i="1"/>
  <c r="O561" i="1"/>
  <c r="O562" i="1"/>
  <c r="O623" i="1"/>
  <c r="O563" i="1"/>
  <c r="O564" i="1"/>
  <c r="O565" i="1"/>
  <c r="O566" i="1"/>
  <c r="O608" i="1"/>
  <c r="O609" i="1"/>
  <c r="O610" i="1"/>
  <c r="O633" i="1"/>
  <c r="O611" i="1"/>
  <c r="O612" i="1"/>
  <c r="O613" i="1"/>
  <c r="O614" i="1"/>
  <c r="O592" i="1"/>
  <c r="O593" i="1"/>
  <c r="O594" i="1"/>
  <c r="O666" i="1"/>
  <c r="O595" i="1"/>
  <c r="O596" i="1"/>
  <c r="O597" i="1"/>
  <c r="O598" i="1"/>
  <c r="O624" i="1"/>
  <c r="O625" i="1"/>
  <c r="O626" i="1"/>
  <c r="O694" i="1"/>
  <c r="O627" i="1"/>
  <c r="O628" i="1"/>
  <c r="O629" i="1"/>
  <c r="O630" i="1"/>
  <c r="O634" i="1"/>
  <c r="O635" i="1"/>
  <c r="O636" i="1"/>
  <c r="O720" i="1"/>
  <c r="O637" i="1"/>
  <c r="O638" i="1"/>
  <c r="O639" i="1"/>
  <c r="O640" i="1"/>
  <c r="O695" i="1"/>
  <c r="O696" i="1"/>
  <c r="O697" i="1"/>
  <c r="O742" i="1"/>
  <c r="O698" i="1"/>
  <c r="O699" i="1"/>
  <c r="O700" i="1"/>
  <c r="O701" i="1"/>
  <c r="O762" i="1"/>
  <c r="O775" i="1"/>
  <c r="O777" i="1"/>
  <c r="O779" i="1"/>
  <c r="O770" i="1"/>
  <c r="O783" i="1"/>
  <c r="O785" i="1"/>
  <c r="O787" i="1"/>
  <c r="O789" i="1"/>
  <c r="O806" i="1"/>
  <c r="O807" i="1"/>
  <c r="O808" i="1"/>
  <c r="O781" i="1"/>
  <c r="O809" i="1"/>
  <c r="O810" i="1"/>
  <c r="O811" i="1"/>
  <c r="O812" i="1"/>
  <c r="O828" i="1"/>
  <c r="O829" i="1"/>
  <c r="O830" i="1"/>
  <c r="O813" i="1"/>
  <c r="O831" i="1"/>
  <c r="O832" i="1"/>
  <c r="O833" i="1"/>
  <c r="O834" i="1"/>
  <c r="O847" i="1"/>
  <c r="O848" i="1"/>
  <c r="O849" i="1"/>
  <c r="O835" i="1"/>
  <c r="O850" i="1"/>
  <c r="O851" i="1"/>
  <c r="O852" i="1"/>
  <c r="O853" i="1"/>
  <c r="O869" i="1"/>
  <c r="O870" i="1"/>
  <c r="O871" i="1"/>
  <c r="O854" i="1"/>
  <c r="O872" i="1"/>
  <c r="O873" i="1"/>
  <c r="O874" i="1"/>
  <c r="O875" i="1"/>
  <c r="O891" i="1"/>
  <c r="O892" i="1"/>
  <c r="O893" i="1"/>
  <c r="O876" i="1"/>
  <c r="O894" i="1"/>
  <c r="O895" i="1"/>
  <c r="O896" i="1"/>
  <c r="O897" i="1"/>
  <c r="O970" i="1"/>
  <c r="O971" i="1"/>
  <c r="O972" i="1"/>
  <c r="O898" i="1"/>
  <c r="O973" i="1"/>
  <c r="O974" i="1"/>
  <c r="O975" i="1"/>
  <c r="O976" i="1"/>
  <c r="O948" i="1"/>
  <c r="O949" i="1"/>
  <c r="O950" i="1"/>
  <c r="O910" i="1"/>
  <c r="O951" i="1"/>
  <c r="O952" i="1"/>
  <c r="O953" i="1"/>
  <c r="O954" i="1"/>
  <c r="O929" i="1"/>
  <c r="O930" i="1"/>
  <c r="O931" i="1"/>
  <c r="O932" i="1"/>
  <c r="O933" i="1"/>
  <c r="O934" i="1"/>
  <c r="O935" i="1"/>
  <c r="O936" i="1"/>
  <c r="O911" i="1"/>
  <c r="O912" i="1"/>
  <c r="O913" i="1"/>
  <c r="O955" i="1"/>
  <c r="O914" i="1"/>
  <c r="O915" i="1"/>
  <c r="O916" i="1"/>
  <c r="O917" i="1"/>
  <c r="O667" i="1"/>
  <c r="O668" i="1"/>
  <c r="O669" i="1"/>
  <c r="O977" i="1"/>
  <c r="O670" i="1"/>
  <c r="O671" i="1"/>
  <c r="O672" i="1"/>
  <c r="O673" i="1"/>
  <c r="O981" i="1"/>
  <c r="O899" i="1"/>
  <c r="O72" i="1"/>
  <c r="O267" i="1"/>
  <c r="O344" i="1"/>
  <c r="O304" i="1"/>
  <c r="O248" i="1"/>
  <c r="O370" i="1"/>
  <c r="O442" i="1"/>
  <c r="O470" i="1"/>
  <c r="O132" i="1"/>
  <c r="O674" i="1"/>
  <c r="O441" i="1"/>
  <c r="O437" i="1"/>
  <c r="O246" i="1"/>
  <c r="O445" i="1"/>
  <c r="O382" i="1"/>
  <c r="O473" i="1"/>
  <c r="O429" i="1"/>
  <c r="O677" i="1"/>
  <c r="O525" i="1"/>
  <c r="O531" i="1"/>
  <c r="O495" i="1"/>
  <c r="O501" i="1"/>
  <c r="O507" i="1"/>
  <c r="O513" i="1"/>
  <c r="O519" i="1"/>
  <c r="O765" i="1"/>
  <c r="O528" i="1"/>
  <c r="O534" i="1"/>
  <c r="O498" i="1"/>
  <c r="O504" i="1"/>
  <c r="O510" i="1"/>
  <c r="O516" i="1"/>
  <c r="O522" i="1"/>
  <c r="O768" i="1"/>
  <c r="O451" i="1"/>
  <c r="O29" i="1"/>
  <c r="O23" i="1"/>
  <c r="O225" i="1"/>
  <c r="O213" i="1"/>
  <c r="O54" i="1"/>
  <c r="O219" i="1"/>
  <c r="O655" i="1"/>
  <c r="O82" i="1"/>
  <c r="O363" i="1"/>
  <c r="O683" i="1"/>
  <c r="O100" i="1"/>
  <c r="O88" i="1"/>
  <c r="O188" i="1"/>
  <c r="O94" i="1"/>
  <c r="O231" i="1"/>
  <c r="O746" i="1"/>
  <c r="O724" i="1"/>
  <c r="O448" i="1"/>
  <c r="O26" i="1"/>
  <c r="O20" i="1"/>
  <c r="O214" i="1"/>
  <c r="O205" i="1"/>
  <c r="O51" i="1"/>
  <c r="O208" i="1"/>
  <c r="O652" i="1"/>
  <c r="O76" i="1"/>
  <c r="O349" i="1"/>
  <c r="O680" i="1"/>
  <c r="O91" i="1"/>
  <c r="O79" i="1"/>
  <c r="O177" i="1"/>
  <c r="O85" i="1"/>
  <c r="O220" i="1"/>
  <c r="O743" i="1"/>
  <c r="O721" i="1"/>
  <c r="O116" i="1"/>
  <c r="O918" i="1"/>
  <c r="O202" i="1"/>
  <c r="O414" i="1"/>
  <c r="O492" i="1"/>
  <c r="O773" i="1"/>
  <c r="O702" i="1"/>
  <c r="O817" i="1"/>
  <c r="O858" i="1"/>
  <c r="O880" i="1"/>
  <c r="O814" i="1"/>
  <c r="O855" i="1"/>
  <c r="O877" i="1"/>
  <c r="O836" i="1"/>
  <c r="O174" i="1"/>
  <c r="O182" i="1"/>
  <c r="O294" i="1"/>
  <c r="O631" i="1"/>
  <c r="O795" i="1"/>
  <c r="O404" i="1"/>
  <c r="O792" i="1"/>
  <c r="O959" i="1"/>
  <c r="O978" i="1"/>
  <c r="O956" i="1"/>
  <c r="O48" i="1"/>
  <c r="O937" i="1"/>
  <c r="O335" i="1"/>
  <c r="O160" i="1"/>
  <c r="O979" i="1"/>
  <c r="M3" i="1"/>
  <c r="M4" i="1"/>
  <c r="M6" i="1"/>
  <c r="M7" i="1"/>
  <c r="M8" i="1"/>
  <c r="M9" i="1"/>
  <c r="M10" i="1"/>
  <c r="M11" i="1"/>
  <c r="M12" i="1"/>
  <c r="M14" i="1"/>
  <c r="M15" i="1"/>
  <c r="M16" i="1"/>
  <c r="M17" i="1"/>
  <c r="M101" i="1"/>
  <c r="M110" i="1"/>
  <c r="M269" i="1"/>
  <c r="M197" i="1"/>
  <c r="M350" i="1"/>
  <c r="M408" i="1"/>
  <c r="M730" i="1"/>
  <c r="M708" i="1"/>
  <c r="M751" i="1"/>
  <c r="M536" i="1"/>
  <c r="M537" i="1"/>
  <c r="M538" i="1"/>
  <c r="M539" i="1"/>
  <c r="M540" i="1"/>
  <c r="M541" i="1"/>
  <c r="M542" i="1"/>
  <c r="M544" i="1"/>
  <c r="M545" i="1"/>
  <c r="M546" i="1"/>
  <c r="M547" i="1"/>
  <c r="M548" i="1"/>
  <c r="M549" i="1"/>
  <c r="M550" i="1"/>
  <c r="M568" i="1"/>
  <c r="M569" i="1"/>
  <c r="M570" i="1"/>
  <c r="M571" i="1"/>
  <c r="M572" i="1"/>
  <c r="M573" i="1"/>
  <c r="M574" i="1"/>
  <c r="M576" i="1"/>
  <c r="M577" i="1"/>
  <c r="M578" i="1"/>
  <c r="M579" i="1"/>
  <c r="M580" i="1"/>
  <c r="M581" i="1"/>
  <c r="M582" i="1"/>
  <c r="M552" i="1"/>
  <c r="M553" i="1"/>
  <c r="M554" i="1"/>
  <c r="M555" i="1"/>
  <c r="M556" i="1"/>
  <c r="M557" i="1"/>
  <c r="M558" i="1"/>
  <c r="M560" i="1"/>
  <c r="M561" i="1"/>
  <c r="M562" i="1"/>
  <c r="M563" i="1"/>
  <c r="M564" i="1"/>
  <c r="M565" i="1"/>
  <c r="M566" i="1"/>
  <c r="M600" i="1"/>
  <c r="M601" i="1"/>
  <c r="M602" i="1"/>
  <c r="M603" i="1"/>
  <c r="M604" i="1"/>
  <c r="M605" i="1"/>
  <c r="M606" i="1"/>
  <c r="M608" i="1"/>
  <c r="M609" i="1"/>
  <c r="M610" i="1"/>
  <c r="M611" i="1"/>
  <c r="M612" i="1"/>
  <c r="M613" i="1"/>
  <c r="M614" i="1"/>
  <c r="M584" i="1"/>
  <c r="M585" i="1"/>
  <c r="M586" i="1"/>
  <c r="M587" i="1"/>
  <c r="M588" i="1"/>
  <c r="M589" i="1"/>
  <c r="M590" i="1"/>
  <c r="M592" i="1"/>
  <c r="M593" i="1"/>
  <c r="M594" i="1"/>
  <c r="M595" i="1"/>
  <c r="M596" i="1"/>
  <c r="M597" i="1"/>
  <c r="M598" i="1"/>
  <c r="M616" i="1"/>
  <c r="M617" i="1"/>
  <c r="M618" i="1"/>
  <c r="M619" i="1"/>
  <c r="M620" i="1"/>
  <c r="M621" i="1"/>
  <c r="M622" i="1"/>
  <c r="M624" i="1"/>
  <c r="M625" i="1"/>
  <c r="M626" i="1"/>
  <c r="M627" i="1"/>
  <c r="M628" i="1"/>
  <c r="M629" i="1"/>
  <c r="M630" i="1"/>
  <c r="M904" i="1"/>
  <c r="M913" i="1"/>
  <c r="M317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55" i="1"/>
  <c r="I56" i="1"/>
  <c r="I57" i="1"/>
  <c r="I31" i="1"/>
  <c r="I58" i="1"/>
  <c r="I59" i="1"/>
  <c r="I60" i="1"/>
  <c r="I61" i="1"/>
  <c r="I64" i="1"/>
  <c r="I65" i="1"/>
  <c r="I66" i="1"/>
  <c r="I40" i="1"/>
  <c r="I67" i="1"/>
  <c r="I68" i="1"/>
  <c r="I69" i="1"/>
  <c r="I70" i="1"/>
  <c r="I96" i="1"/>
  <c r="I97" i="1"/>
  <c r="I101" i="1"/>
  <c r="I62" i="1"/>
  <c r="I102" i="1"/>
  <c r="I103" i="1"/>
  <c r="I104" i="1"/>
  <c r="I105" i="1"/>
  <c r="I108" i="1"/>
  <c r="I109" i="1"/>
  <c r="I110" i="1"/>
  <c r="I71" i="1"/>
  <c r="I111" i="1"/>
  <c r="I112" i="1"/>
  <c r="I113" i="1"/>
  <c r="I114" i="1"/>
  <c r="I143" i="1"/>
  <c r="I144" i="1"/>
  <c r="I145" i="1"/>
  <c r="I106" i="1"/>
  <c r="I146" i="1"/>
  <c r="I147" i="1"/>
  <c r="I148" i="1"/>
  <c r="I149" i="1"/>
  <c r="I152" i="1"/>
  <c r="I153" i="1"/>
  <c r="I154" i="1"/>
  <c r="I115" i="1"/>
  <c r="I155" i="1"/>
  <c r="I156" i="1"/>
  <c r="I157" i="1"/>
  <c r="I158" i="1"/>
  <c r="I249" i="1"/>
  <c r="I251" i="1"/>
  <c r="I253" i="1"/>
  <c r="I135" i="1"/>
  <c r="I257" i="1"/>
  <c r="I259" i="1"/>
  <c r="I261" i="1"/>
  <c r="I263" i="1"/>
  <c r="I250" i="1"/>
  <c r="I252" i="1"/>
  <c r="I254" i="1"/>
  <c r="I124" i="1"/>
  <c r="I258" i="1"/>
  <c r="I260" i="1"/>
  <c r="I262" i="1"/>
  <c r="I264" i="1"/>
  <c r="I277" i="1"/>
  <c r="I278" i="1"/>
  <c r="I279" i="1"/>
  <c r="I150" i="1"/>
  <c r="I280" i="1"/>
  <c r="I281" i="1"/>
  <c r="I282" i="1"/>
  <c r="I283" i="1"/>
  <c r="I286" i="1"/>
  <c r="I287" i="1"/>
  <c r="I288" i="1"/>
  <c r="I159" i="1"/>
  <c r="I289" i="1"/>
  <c r="I290" i="1"/>
  <c r="I291" i="1"/>
  <c r="I292" i="1"/>
  <c r="I308" i="1"/>
  <c r="I309" i="1"/>
  <c r="I310" i="1"/>
  <c r="I138" i="1"/>
  <c r="I311" i="1"/>
  <c r="I312" i="1"/>
  <c r="I313" i="1"/>
  <c r="I314" i="1"/>
  <c r="I316" i="1"/>
  <c r="I336" i="1"/>
  <c r="I338" i="1"/>
  <c r="I166" i="1"/>
  <c r="I339" i="1"/>
  <c r="I340" i="1"/>
  <c r="I341" i="1"/>
  <c r="I342" i="1"/>
  <c r="I270" i="1"/>
  <c r="I271" i="1"/>
  <c r="I272" i="1"/>
  <c r="I179" i="1"/>
  <c r="I273" i="1"/>
  <c r="I274" i="1"/>
  <c r="I275" i="1"/>
  <c r="I295" i="1"/>
  <c r="I296" i="1"/>
  <c r="I269" i="1"/>
  <c r="I297" i="1"/>
  <c r="I194" i="1"/>
  <c r="I298" i="1"/>
  <c r="I299" i="1"/>
  <c r="I301" i="1"/>
  <c r="I302" i="1"/>
  <c r="I139" i="1"/>
  <c r="I140" i="1"/>
  <c r="I141" i="1"/>
  <c r="I222" i="1"/>
  <c r="I161" i="1"/>
  <c r="I162" i="1"/>
  <c r="I163" i="1"/>
  <c r="I164" i="1"/>
  <c r="I167" i="1"/>
  <c r="I168" i="1"/>
  <c r="I169" i="1"/>
  <c r="I237" i="1"/>
  <c r="I170" i="1"/>
  <c r="I171" i="1"/>
  <c r="I172" i="1"/>
  <c r="I173" i="1"/>
  <c r="I387" i="1"/>
  <c r="I388" i="1"/>
  <c r="I389" i="1"/>
  <c r="I255" i="1"/>
  <c r="I390" i="1"/>
  <c r="I391" i="1"/>
  <c r="I392" i="1"/>
  <c r="I393" i="1"/>
  <c r="I396" i="1"/>
  <c r="I397" i="1"/>
  <c r="I398" i="1"/>
  <c r="I256" i="1"/>
  <c r="I399" i="1"/>
  <c r="I400" i="1"/>
  <c r="I401" i="1"/>
  <c r="I402" i="1"/>
  <c r="I183" i="1"/>
  <c r="I184" i="1"/>
  <c r="I185" i="1"/>
  <c r="I284" i="1"/>
  <c r="I189" i="1"/>
  <c r="I190" i="1"/>
  <c r="I191" i="1"/>
  <c r="I192" i="1"/>
  <c r="I195" i="1"/>
  <c r="I196" i="1"/>
  <c r="I197" i="1"/>
  <c r="I293" i="1"/>
  <c r="I198" i="1"/>
  <c r="I199" i="1"/>
  <c r="I200" i="1"/>
  <c r="I201" i="1"/>
  <c r="I226" i="1"/>
  <c r="I227" i="1"/>
  <c r="I228" i="1"/>
  <c r="I306" i="1"/>
  <c r="I232" i="1"/>
  <c r="I233" i="1"/>
  <c r="I234" i="1"/>
  <c r="I235" i="1"/>
  <c r="I238" i="1"/>
  <c r="I239" i="1"/>
  <c r="I240" i="1"/>
  <c r="I303" i="1"/>
  <c r="I241" i="1"/>
  <c r="I242" i="1"/>
  <c r="I243" i="1"/>
  <c r="I247" i="1"/>
  <c r="I351" i="1"/>
  <c r="I352" i="1"/>
  <c r="I353" i="1"/>
  <c r="I318" i="1"/>
  <c r="I354" i="1"/>
  <c r="I355" i="1"/>
  <c r="I356" i="1"/>
  <c r="I357" i="1"/>
  <c r="I360" i="1"/>
  <c r="I364" i="1"/>
  <c r="I350" i="1"/>
  <c r="I327" i="1"/>
  <c r="I365" i="1"/>
  <c r="I366" i="1"/>
  <c r="I367" i="1"/>
  <c r="I368" i="1"/>
  <c r="I319" i="1"/>
  <c r="I320" i="1"/>
  <c r="I321" i="1"/>
  <c r="I315" i="1"/>
  <c r="I322" i="1"/>
  <c r="I323" i="1"/>
  <c r="I324" i="1"/>
  <c r="I325" i="1"/>
  <c r="I328" i="1"/>
  <c r="I329" i="1"/>
  <c r="I330" i="1"/>
  <c r="I343" i="1"/>
  <c r="I331" i="1"/>
  <c r="I332" i="1"/>
  <c r="I333" i="1"/>
  <c r="I334" i="1"/>
  <c r="I373" i="1"/>
  <c r="I374" i="1"/>
  <c r="I375" i="1"/>
  <c r="I358" i="1"/>
  <c r="I376" i="1"/>
  <c r="I377" i="1"/>
  <c r="I378" i="1"/>
  <c r="I379" i="1"/>
  <c r="I406" i="1"/>
  <c r="I407" i="1"/>
  <c r="I408" i="1"/>
  <c r="I369" i="1"/>
  <c r="I409" i="1"/>
  <c r="I410" i="1"/>
  <c r="I411" i="1"/>
  <c r="I412" i="1"/>
  <c r="I416" i="1"/>
  <c r="I417" i="1"/>
  <c r="I418" i="1"/>
  <c r="I394" i="1"/>
  <c r="I419" i="1"/>
  <c r="I420" i="1"/>
  <c r="I421" i="1"/>
  <c r="I422" i="1"/>
  <c r="I426" i="1"/>
  <c r="I427" i="1"/>
  <c r="I430" i="1"/>
  <c r="I403" i="1"/>
  <c r="I433" i="1"/>
  <c r="I434" i="1"/>
  <c r="I435" i="1"/>
  <c r="I438" i="1"/>
  <c r="I32" i="1"/>
  <c r="I33" i="1"/>
  <c r="I34" i="1"/>
  <c r="I383" i="1"/>
  <c r="I35" i="1"/>
  <c r="I36" i="1"/>
  <c r="I37" i="1"/>
  <c r="I38" i="1"/>
  <c r="I41" i="1"/>
  <c r="I42" i="1"/>
  <c r="I43" i="1"/>
  <c r="I413" i="1"/>
  <c r="I44" i="1"/>
  <c r="I45" i="1"/>
  <c r="I46" i="1"/>
  <c r="I47" i="1"/>
  <c r="I453" i="1"/>
  <c r="I454" i="1"/>
  <c r="I455" i="1"/>
  <c r="I423" i="1"/>
  <c r="I456" i="1"/>
  <c r="I457" i="1"/>
  <c r="I458" i="1"/>
  <c r="I459" i="1"/>
  <c r="I462" i="1"/>
  <c r="I463" i="1"/>
  <c r="I464" i="1"/>
  <c r="I439" i="1"/>
  <c r="I465" i="1"/>
  <c r="I466" i="1"/>
  <c r="I467" i="1"/>
  <c r="I468" i="1"/>
  <c r="I475" i="1"/>
  <c r="I476" i="1"/>
  <c r="I477" i="1"/>
  <c r="I460" i="1"/>
  <c r="I478" i="1"/>
  <c r="I479" i="1"/>
  <c r="I480" i="1"/>
  <c r="I481" i="1"/>
  <c r="I484" i="1"/>
  <c r="I485" i="1"/>
  <c r="I486" i="1"/>
  <c r="I469" i="1"/>
  <c r="I487" i="1"/>
  <c r="I488" i="1"/>
  <c r="I489" i="1"/>
  <c r="I490" i="1"/>
  <c r="I726" i="1"/>
  <c r="I727" i="1"/>
  <c r="I728" i="1"/>
  <c r="I482" i="1"/>
  <c r="I729" i="1"/>
  <c r="I730" i="1"/>
  <c r="I731" i="1"/>
  <c r="I732" i="1"/>
  <c r="I735" i="1"/>
  <c r="I736" i="1"/>
  <c r="I737" i="1"/>
  <c r="I491" i="1"/>
  <c r="I738" i="1"/>
  <c r="I739" i="1"/>
  <c r="I740" i="1"/>
  <c r="I741" i="1"/>
  <c r="I704" i="1"/>
  <c r="I705" i="1"/>
  <c r="I706" i="1"/>
  <c r="I535" i="1"/>
  <c r="I707" i="1"/>
  <c r="I708" i="1"/>
  <c r="I709" i="1"/>
  <c r="I710" i="1"/>
  <c r="I713" i="1"/>
  <c r="I714" i="1"/>
  <c r="I715" i="1"/>
  <c r="I543" i="1"/>
  <c r="I716" i="1"/>
  <c r="I717" i="1"/>
  <c r="I718" i="1"/>
  <c r="I719" i="1"/>
  <c r="I117" i="1"/>
  <c r="I118" i="1"/>
  <c r="I119" i="1"/>
  <c r="I551" i="1"/>
  <c r="I120" i="1"/>
  <c r="I121" i="1"/>
  <c r="I122" i="1"/>
  <c r="I123" i="1"/>
  <c r="I125" i="1"/>
  <c r="I126" i="1"/>
  <c r="I127" i="1"/>
  <c r="I559" i="1"/>
  <c r="I128" i="1"/>
  <c r="I129" i="1"/>
  <c r="I130" i="1"/>
  <c r="I131" i="1"/>
  <c r="I747" i="1"/>
  <c r="I748" i="1"/>
  <c r="I749" i="1"/>
  <c r="I567" i="1"/>
  <c r="I750" i="1"/>
  <c r="I751" i="1"/>
  <c r="I752" i="1"/>
  <c r="I753" i="1"/>
  <c r="I755" i="1"/>
  <c r="I756" i="1"/>
  <c r="I757" i="1"/>
  <c r="I575" i="1"/>
  <c r="I758" i="1"/>
  <c r="I759" i="1"/>
  <c r="I760" i="1"/>
  <c r="I761" i="1"/>
  <c r="I536" i="1"/>
  <c r="I537" i="1"/>
  <c r="I538" i="1"/>
  <c r="I583" i="1"/>
  <c r="I539" i="1"/>
  <c r="I540" i="1"/>
  <c r="I541" i="1"/>
  <c r="I542" i="1"/>
  <c r="I544" i="1"/>
  <c r="I545" i="1"/>
  <c r="I546" i="1"/>
  <c r="I591" i="1"/>
  <c r="I547" i="1"/>
  <c r="I548" i="1"/>
  <c r="I549" i="1"/>
  <c r="I550" i="1"/>
  <c r="I568" i="1"/>
  <c r="I569" i="1"/>
  <c r="I570" i="1"/>
  <c r="I599" i="1"/>
  <c r="I571" i="1"/>
  <c r="I572" i="1"/>
  <c r="I573" i="1"/>
  <c r="I574" i="1"/>
  <c r="I576" i="1"/>
  <c r="I577" i="1"/>
  <c r="I578" i="1"/>
  <c r="I607" i="1"/>
  <c r="I579" i="1"/>
  <c r="I580" i="1"/>
  <c r="I581" i="1"/>
  <c r="I582" i="1"/>
  <c r="I552" i="1"/>
  <c r="I553" i="1"/>
  <c r="I554" i="1"/>
  <c r="I615" i="1"/>
  <c r="I555" i="1"/>
  <c r="I556" i="1"/>
  <c r="I557" i="1"/>
  <c r="I558" i="1"/>
  <c r="I560" i="1"/>
  <c r="I561" i="1"/>
  <c r="I562" i="1"/>
  <c r="I623" i="1"/>
  <c r="I563" i="1"/>
  <c r="I564" i="1"/>
  <c r="I565" i="1"/>
  <c r="I566" i="1"/>
  <c r="I600" i="1"/>
  <c r="I601" i="1"/>
  <c r="I602" i="1"/>
  <c r="I641" i="1"/>
  <c r="I603" i="1"/>
  <c r="I604" i="1"/>
  <c r="I605" i="1"/>
  <c r="I606" i="1"/>
  <c r="I608" i="1"/>
  <c r="I609" i="1"/>
  <c r="I610" i="1"/>
  <c r="I633" i="1"/>
  <c r="I611" i="1"/>
  <c r="I612" i="1"/>
  <c r="I613" i="1"/>
  <c r="I614" i="1"/>
  <c r="I584" i="1"/>
  <c r="I585" i="1"/>
  <c r="I586" i="1"/>
  <c r="I657" i="1"/>
  <c r="I587" i="1"/>
  <c r="I588" i="1"/>
  <c r="I589" i="1"/>
  <c r="I590" i="1"/>
  <c r="I592" i="1"/>
  <c r="I593" i="1"/>
  <c r="I594" i="1"/>
  <c r="I666" i="1"/>
  <c r="I595" i="1"/>
  <c r="I596" i="1"/>
  <c r="I597" i="1"/>
  <c r="I598" i="1"/>
  <c r="I616" i="1"/>
  <c r="I617" i="1"/>
  <c r="I618" i="1"/>
  <c r="I685" i="1"/>
  <c r="I619" i="1"/>
  <c r="I620" i="1"/>
  <c r="I621" i="1"/>
  <c r="I622" i="1"/>
  <c r="I624" i="1"/>
  <c r="I625" i="1"/>
  <c r="I626" i="1"/>
  <c r="I694" i="1"/>
  <c r="I627" i="1"/>
  <c r="I628" i="1"/>
  <c r="I629" i="1"/>
  <c r="I630" i="1"/>
  <c r="I642" i="1"/>
  <c r="I643" i="1"/>
  <c r="I644" i="1"/>
  <c r="I711" i="1"/>
  <c r="I645" i="1"/>
  <c r="I646" i="1"/>
  <c r="I647" i="1"/>
  <c r="I648" i="1"/>
  <c r="I634" i="1"/>
  <c r="I635" i="1"/>
  <c r="I636" i="1"/>
  <c r="I720" i="1"/>
  <c r="I637" i="1"/>
  <c r="I638" i="1"/>
  <c r="I639" i="1"/>
  <c r="I640" i="1"/>
  <c r="I686" i="1"/>
  <c r="I687" i="1"/>
  <c r="I688" i="1"/>
  <c r="I733" i="1"/>
  <c r="I689" i="1"/>
  <c r="I690" i="1"/>
  <c r="I691" i="1"/>
  <c r="I692" i="1"/>
  <c r="I695" i="1"/>
  <c r="I696" i="1"/>
  <c r="I697" i="1"/>
  <c r="I742" i="1"/>
  <c r="I698" i="1"/>
  <c r="I699" i="1"/>
  <c r="I700" i="1"/>
  <c r="I701" i="1"/>
  <c r="I754" i="1"/>
  <c r="I762" i="1"/>
  <c r="I774" i="1"/>
  <c r="I776" i="1"/>
  <c r="I778" i="1"/>
  <c r="I782" i="1"/>
  <c r="I784" i="1"/>
  <c r="I786" i="1"/>
  <c r="I788" i="1"/>
  <c r="I775" i="1"/>
  <c r="I777" i="1"/>
  <c r="I779" i="1"/>
  <c r="I783" i="1"/>
  <c r="I785" i="1"/>
  <c r="I787" i="1"/>
  <c r="I789" i="1"/>
  <c r="I797" i="1"/>
  <c r="I798" i="1"/>
  <c r="I799" i="1"/>
  <c r="I780" i="1"/>
  <c r="I800" i="1"/>
  <c r="I801" i="1"/>
  <c r="I802" i="1"/>
  <c r="I803" i="1"/>
  <c r="I806" i="1"/>
  <c r="I807" i="1"/>
  <c r="I808" i="1"/>
  <c r="I781" i="1"/>
  <c r="I809" i="1"/>
  <c r="I810" i="1"/>
  <c r="I811" i="1"/>
  <c r="I812" i="1"/>
  <c r="I819" i="1"/>
  <c r="I820" i="1"/>
  <c r="I821" i="1"/>
  <c r="I804" i="1"/>
  <c r="I822" i="1"/>
  <c r="I823" i="1"/>
  <c r="I824" i="1"/>
  <c r="I825" i="1"/>
  <c r="I828" i="1"/>
  <c r="I829" i="1"/>
  <c r="I830" i="1"/>
  <c r="I813" i="1"/>
  <c r="I831" i="1"/>
  <c r="I832" i="1"/>
  <c r="I833" i="1"/>
  <c r="I834" i="1"/>
  <c r="I838" i="1"/>
  <c r="I839" i="1"/>
  <c r="I840" i="1"/>
  <c r="I826" i="1"/>
  <c r="I841" i="1"/>
  <c r="I842" i="1"/>
  <c r="I843" i="1"/>
  <c r="I844" i="1"/>
  <c r="I847" i="1"/>
  <c r="I848" i="1"/>
  <c r="I849" i="1"/>
  <c r="I835" i="1"/>
  <c r="I850" i="1"/>
  <c r="I851" i="1"/>
  <c r="I852" i="1"/>
  <c r="I853" i="1"/>
  <c r="I860" i="1"/>
  <c r="I861" i="1"/>
  <c r="I862" i="1"/>
  <c r="I845" i="1"/>
  <c r="I863" i="1"/>
  <c r="I864" i="1"/>
  <c r="I865" i="1"/>
  <c r="I866" i="1"/>
  <c r="I869" i="1"/>
  <c r="I870" i="1"/>
  <c r="I871" i="1"/>
  <c r="I854" i="1"/>
  <c r="I872" i="1"/>
  <c r="I873" i="1"/>
  <c r="I874" i="1"/>
  <c r="I875" i="1"/>
  <c r="I882" i="1"/>
  <c r="I883" i="1"/>
  <c r="I884" i="1"/>
  <c r="I867" i="1"/>
  <c r="I885" i="1"/>
  <c r="I886" i="1"/>
  <c r="I887" i="1"/>
  <c r="I888" i="1"/>
  <c r="I891" i="1"/>
  <c r="I892" i="1"/>
  <c r="I893" i="1"/>
  <c r="I876" i="1"/>
  <c r="I894" i="1"/>
  <c r="I895" i="1"/>
  <c r="I896" i="1"/>
  <c r="I897" i="1"/>
  <c r="I961" i="1"/>
  <c r="I962" i="1"/>
  <c r="I963" i="1"/>
  <c r="I889" i="1"/>
  <c r="I964" i="1"/>
  <c r="I965" i="1"/>
  <c r="I966" i="1"/>
  <c r="I967" i="1"/>
  <c r="I970" i="1"/>
  <c r="I971" i="1"/>
  <c r="I972" i="1"/>
  <c r="I898" i="1"/>
  <c r="I973" i="1"/>
  <c r="I974" i="1"/>
  <c r="I975" i="1"/>
  <c r="I976" i="1"/>
  <c r="I939" i="1"/>
  <c r="I940" i="1"/>
  <c r="I941" i="1"/>
  <c r="I901" i="1"/>
  <c r="I942" i="1"/>
  <c r="I943" i="1"/>
  <c r="I944" i="1"/>
  <c r="I945" i="1"/>
  <c r="I948" i="1"/>
  <c r="I949" i="1"/>
  <c r="I950" i="1"/>
  <c r="I910" i="1"/>
  <c r="I951" i="1"/>
  <c r="I952" i="1"/>
  <c r="I953" i="1"/>
  <c r="I954" i="1"/>
  <c r="I920" i="1"/>
  <c r="I921" i="1"/>
  <c r="I922" i="1"/>
  <c r="I923" i="1"/>
  <c r="I924" i="1"/>
  <c r="I925" i="1"/>
  <c r="I926" i="1"/>
  <c r="I927" i="1"/>
  <c r="I929" i="1"/>
  <c r="I930" i="1"/>
  <c r="I931" i="1"/>
  <c r="I932" i="1"/>
  <c r="I933" i="1"/>
  <c r="I934" i="1"/>
  <c r="I935" i="1"/>
  <c r="I936" i="1"/>
  <c r="I902" i="1"/>
  <c r="I903" i="1"/>
  <c r="I904" i="1"/>
  <c r="I946" i="1"/>
  <c r="I905" i="1"/>
  <c r="I906" i="1"/>
  <c r="I907" i="1"/>
  <c r="I908" i="1"/>
  <c r="I911" i="1"/>
  <c r="I912" i="1"/>
  <c r="I913" i="1"/>
  <c r="I955" i="1"/>
  <c r="I914" i="1"/>
  <c r="I915" i="1"/>
  <c r="I916" i="1"/>
  <c r="I917" i="1"/>
  <c r="I658" i="1"/>
  <c r="I659" i="1"/>
  <c r="I660" i="1"/>
  <c r="I968" i="1"/>
  <c r="I661" i="1"/>
  <c r="I662" i="1"/>
  <c r="I663" i="1"/>
  <c r="I664" i="1"/>
  <c r="I667" i="1"/>
  <c r="I668" i="1"/>
  <c r="I669" i="1"/>
  <c r="I977" i="1"/>
  <c r="I670" i="1"/>
  <c r="I671" i="1"/>
  <c r="I672" i="1"/>
  <c r="I673" i="1"/>
  <c r="I899" i="1"/>
  <c r="I72" i="1"/>
  <c r="I267" i="1"/>
  <c r="I344" i="1"/>
  <c r="I304" i="1"/>
  <c r="I248" i="1"/>
  <c r="I370" i="1"/>
  <c r="I442" i="1"/>
  <c r="I470" i="1"/>
  <c r="I132" i="1"/>
  <c r="I674" i="1"/>
  <c r="I424" i="1"/>
  <c r="I432" i="1"/>
  <c r="I441" i="1"/>
  <c r="I437" i="1"/>
  <c r="I246" i="1"/>
  <c r="I445" i="1"/>
  <c r="I382" i="1"/>
  <c r="I473" i="1"/>
  <c r="I429" i="1"/>
  <c r="I677" i="1"/>
  <c r="I525" i="1"/>
  <c r="I531" i="1"/>
  <c r="I495" i="1"/>
  <c r="I501" i="1"/>
  <c r="I507" i="1"/>
  <c r="I513" i="1"/>
  <c r="I519" i="1"/>
  <c r="I765" i="1"/>
  <c r="I528" i="1"/>
  <c r="I534" i="1"/>
  <c r="I498" i="1"/>
  <c r="I504" i="1"/>
  <c r="I510" i="1"/>
  <c r="I516" i="1"/>
  <c r="I522" i="1"/>
  <c r="I768" i="1"/>
  <c r="I451" i="1"/>
  <c r="I29" i="1"/>
  <c r="I23" i="1"/>
  <c r="I225" i="1"/>
  <c r="I213" i="1"/>
  <c r="I54" i="1"/>
  <c r="I219" i="1"/>
  <c r="I655" i="1"/>
  <c r="I82" i="1"/>
  <c r="I363" i="1"/>
  <c r="I683" i="1"/>
  <c r="I100" i="1"/>
  <c r="I88" i="1"/>
  <c r="I188" i="1"/>
  <c r="I94" i="1"/>
  <c r="I231" i="1"/>
  <c r="I746" i="1"/>
  <c r="I724" i="1"/>
  <c r="I448" i="1"/>
  <c r="I26" i="1"/>
  <c r="I20" i="1"/>
  <c r="I214" i="1"/>
  <c r="I205" i="1"/>
  <c r="I51" i="1"/>
  <c r="I208" i="1"/>
  <c r="I652" i="1"/>
  <c r="I76" i="1"/>
  <c r="I349" i="1"/>
  <c r="I680" i="1"/>
  <c r="I91" i="1"/>
  <c r="I79" i="1"/>
  <c r="I177" i="1"/>
  <c r="I85" i="1"/>
  <c r="I220" i="1"/>
  <c r="I743" i="1"/>
  <c r="I721" i="1"/>
  <c r="I116" i="1"/>
  <c r="I918" i="1"/>
  <c r="I202" i="1"/>
  <c r="I414" i="1"/>
  <c r="I492" i="1"/>
  <c r="I773" i="1"/>
  <c r="I702" i="1"/>
  <c r="I817" i="1"/>
  <c r="I858" i="1"/>
  <c r="I880" i="1"/>
  <c r="I814" i="1"/>
  <c r="I855" i="1"/>
  <c r="I877" i="1"/>
  <c r="I836" i="1"/>
  <c r="I174" i="1"/>
  <c r="I182" i="1"/>
  <c r="I294" i="1"/>
  <c r="I631" i="1"/>
  <c r="I795" i="1"/>
  <c r="I404" i="1"/>
  <c r="I792" i="1"/>
  <c r="I959" i="1"/>
  <c r="I978" i="1"/>
  <c r="I956" i="1"/>
  <c r="I48" i="1"/>
  <c r="I937" i="1"/>
  <c r="I335" i="1"/>
  <c r="I160" i="1"/>
  <c r="I890" i="1"/>
  <c r="I63" i="1"/>
  <c r="I266" i="1"/>
  <c r="I346" i="1"/>
  <c r="I307" i="1"/>
  <c r="I236" i="1"/>
  <c r="I359" i="1"/>
  <c r="I425" i="1"/>
  <c r="I461" i="1"/>
  <c r="I136" i="1"/>
  <c r="I665" i="1"/>
  <c r="I385" i="1"/>
  <c r="I431" i="1"/>
  <c r="I440" i="1"/>
  <c r="I436" i="1"/>
  <c r="I245" i="1"/>
  <c r="I444" i="1"/>
  <c r="I381" i="1"/>
  <c r="I472" i="1"/>
  <c r="I428" i="1"/>
  <c r="I676" i="1"/>
  <c r="I524" i="1"/>
  <c r="I530" i="1"/>
  <c r="I494" i="1"/>
  <c r="I500" i="1"/>
  <c r="I506" i="1"/>
  <c r="I512" i="1"/>
  <c r="I518" i="1"/>
  <c r="I764" i="1"/>
  <c r="I527" i="1"/>
  <c r="I533" i="1"/>
  <c r="I497" i="1"/>
  <c r="I503" i="1"/>
  <c r="I509" i="1"/>
  <c r="I515" i="1"/>
  <c r="I521" i="1"/>
  <c r="I767" i="1"/>
  <c r="I450" i="1"/>
  <c r="I28" i="1"/>
  <c r="I22" i="1"/>
  <c r="I224" i="1"/>
  <c r="I212" i="1"/>
  <c r="I53" i="1"/>
  <c r="I218" i="1"/>
  <c r="I654" i="1"/>
  <c r="I81" i="1"/>
  <c r="I362" i="1"/>
  <c r="I682" i="1"/>
  <c r="I99" i="1"/>
  <c r="I87" i="1"/>
  <c r="I187" i="1"/>
  <c r="I93" i="1"/>
  <c r="I230" i="1"/>
  <c r="I745" i="1"/>
  <c r="I723" i="1"/>
  <c r="I447" i="1"/>
  <c r="I25" i="1"/>
  <c r="I19" i="1"/>
  <c r="I210" i="1"/>
  <c r="I204" i="1"/>
  <c r="I50" i="1"/>
  <c r="I207" i="1"/>
  <c r="I651" i="1"/>
  <c r="I75" i="1"/>
  <c r="I348" i="1"/>
  <c r="I679" i="1"/>
  <c r="I90" i="1"/>
  <c r="I78" i="1"/>
  <c r="I176" i="1"/>
  <c r="I84" i="1"/>
  <c r="I216" i="1"/>
  <c r="I734" i="1"/>
  <c r="I712" i="1"/>
  <c r="I107" i="1"/>
  <c r="I909" i="1"/>
  <c r="I193" i="1"/>
  <c r="I405" i="1"/>
  <c r="I483" i="1"/>
  <c r="I772" i="1"/>
  <c r="I693" i="1"/>
  <c r="I816" i="1"/>
  <c r="I857" i="1"/>
  <c r="I879" i="1"/>
  <c r="I805" i="1"/>
  <c r="I846" i="1"/>
  <c r="I868" i="1"/>
  <c r="I827" i="1"/>
  <c r="I165" i="1"/>
  <c r="I181" i="1"/>
  <c r="I285" i="1"/>
  <c r="I632" i="1"/>
  <c r="I794" i="1"/>
  <c r="I395" i="1"/>
  <c r="I791" i="1"/>
  <c r="I958" i="1"/>
  <c r="I969" i="1"/>
  <c r="I947" i="1"/>
  <c r="I39" i="1"/>
  <c r="I928" i="1"/>
  <c r="I326" i="1"/>
  <c r="I151" i="1"/>
  <c r="I979" i="1"/>
  <c r="I881" i="1"/>
  <c r="I73" i="1"/>
  <c r="I268" i="1"/>
  <c r="I345" i="1"/>
  <c r="I305" i="1"/>
  <c r="I221" i="1"/>
  <c r="I371" i="1"/>
  <c r="I415" i="1"/>
  <c r="I452" i="1"/>
  <c r="I133" i="1"/>
  <c r="I656" i="1"/>
  <c r="I384" i="1"/>
  <c r="I265" i="1"/>
  <c r="I337" i="1"/>
  <c r="I300" i="1"/>
  <c r="I244" i="1"/>
  <c r="I443" i="1"/>
  <c r="I380" i="1"/>
  <c r="I471" i="1"/>
  <c r="I134" i="1"/>
  <c r="I675" i="1"/>
  <c r="I523" i="1"/>
  <c r="I529" i="1"/>
  <c r="I493" i="1"/>
  <c r="I499" i="1"/>
  <c r="I505" i="1"/>
  <c r="I511" i="1"/>
  <c r="I517" i="1"/>
  <c r="I763" i="1"/>
  <c r="I526" i="1"/>
  <c r="I532" i="1"/>
  <c r="I496" i="1"/>
  <c r="I502" i="1"/>
  <c r="I508" i="1"/>
  <c r="I514" i="1"/>
  <c r="I520" i="1"/>
  <c r="I766" i="1"/>
  <c r="I449" i="1"/>
  <c r="I27" i="1"/>
  <c r="I21" i="1"/>
  <c r="I223" i="1"/>
  <c r="I211" i="1"/>
  <c r="I52" i="1"/>
  <c r="I217" i="1"/>
  <c r="I653" i="1"/>
  <c r="I80" i="1"/>
  <c r="I361" i="1"/>
  <c r="I681" i="1"/>
  <c r="I98" i="1"/>
  <c r="I86" i="1"/>
  <c r="I186" i="1"/>
  <c r="I92" i="1"/>
  <c r="I229" i="1"/>
  <c r="I744" i="1"/>
  <c r="I722" i="1"/>
  <c r="I446" i="1"/>
  <c r="I24" i="1"/>
  <c r="I18" i="1"/>
  <c r="I209" i="1"/>
  <c r="I203" i="1"/>
  <c r="I49" i="1"/>
  <c r="I206" i="1"/>
  <c r="I650" i="1"/>
  <c r="I74" i="1"/>
  <c r="I347" i="1"/>
  <c r="I678" i="1"/>
  <c r="I89" i="1"/>
  <c r="I77" i="1"/>
  <c r="I175" i="1"/>
  <c r="I83" i="1"/>
  <c r="I215" i="1"/>
  <c r="I725" i="1"/>
  <c r="I703" i="1"/>
  <c r="I95" i="1"/>
  <c r="I900" i="1"/>
  <c r="I178" i="1"/>
  <c r="I372" i="1"/>
  <c r="I474" i="1"/>
  <c r="I771" i="1"/>
  <c r="I684" i="1"/>
  <c r="I815" i="1"/>
  <c r="I856" i="1"/>
  <c r="I878" i="1"/>
  <c r="I796" i="1"/>
  <c r="I837" i="1"/>
  <c r="I859" i="1"/>
  <c r="I818" i="1"/>
  <c r="I137" i="1"/>
  <c r="I180" i="1"/>
  <c r="I276" i="1"/>
  <c r="I649" i="1"/>
  <c r="I793" i="1"/>
  <c r="I386" i="1"/>
  <c r="I790" i="1"/>
  <c r="I957" i="1"/>
  <c r="I960" i="1"/>
  <c r="I938" i="1"/>
  <c r="I30" i="1"/>
  <c r="I919" i="1"/>
  <c r="I317" i="1"/>
  <c r="I142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55" i="1"/>
  <c r="E56" i="1"/>
  <c r="E57" i="1"/>
  <c r="E31" i="1"/>
  <c r="E58" i="1"/>
  <c r="E59" i="1"/>
  <c r="E60" i="1"/>
  <c r="E61" i="1"/>
  <c r="E64" i="1"/>
  <c r="E65" i="1"/>
  <c r="E66" i="1"/>
  <c r="E40" i="1"/>
  <c r="E67" i="1"/>
  <c r="E68" i="1"/>
  <c r="E69" i="1"/>
  <c r="E70" i="1"/>
  <c r="E96" i="1"/>
  <c r="E97" i="1"/>
  <c r="E101" i="1"/>
  <c r="E62" i="1"/>
  <c r="E102" i="1"/>
  <c r="E103" i="1"/>
  <c r="E104" i="1"/>
  <c r="E105" i="1"/>
  <c r="E108" i="1"/>
  <c r="E109" i="1"/>
  <c r="E110" i="1"/>
  <c r="E71" i="1"/>
  <c r="E111" i="1"/>
  <c r="E112" i="1"/>
  <c r="E113" i="1"/>
  <c r="E114" i="1"/>
  <c r="E143" i="1"/>
  <c r="E144" i="1"/>
  <c r="E145" i="1"/>
  <c r="E106" i="1"/>
  <c r="E146" i="1"/>
  <c r="E147" i="1"/>
  <c r="E148" i="1"/>
  <c r="E149" i="1"/>
  <c r="E152" i="1"/>
  <c r="E153" i="1"/>
  <c r="E154" i="1"/>
  <c r="E115" i="1"/>
  <c r="E155" i="1"/>
  <c r="E156" i="1"/>
  <c r="E157" i="1"/>
  <c r="E158" i="1"/>
  <c r="E249" i="1"/>
  <c r="E251" i="1"/>
  <c r="E253" i="1"/>
  <c r="E135" i="1"/>
  <c r="E257" i="1"/>
  <c r="E259" i="1"/>
  <c r="E261" i="1"/>
  <c r="E263" i="1"/>
  <c r="E250" i="1"/>
  <c r="E252" i="1"/>
  <c r="E254" i="1"/>
  <c r="E124" i="1"/>
  <c r="E258" i="1"/>
  <c r="E260" i="1"/>
  <c r="E262" i="1"/>
  <c r="E264" i="1"/>
  <c r="E277" i="1"/>
  <c r="E278" i="1"/>
  <c r="E279" i="1"/>
  <c r="E150" i="1"/>
  <c r="E280" i="1"/>
  <c r="E281" i="1"/>
  <c r="E282" i="1"/>
  <c r="E283" i="1"/>
  <c r="E286" i="1"/>
  <c r="E287" i="1"/>
  <c r="E288" i="1"/>
  <c r="E159" i="1"/>
  <c r="E289" i="1"/>
  <c r="E290" i="1"/>
  <c r="E291" i="1"/>
  <c r="E292" i="1"/>
  <c r="E308" i="1"/>
  <c r="E309" i="1"/>
  <c r="E310" i="1"/>
  <c r="E138" i="1"/>
  <c r="E311" i="1"/>
  <c r="E312" i="1"/>
  <c r="E313" i="1"/>
  <c r="E314" i="1"/>
  <c r="E316" i="1"/>
  <c r="E336" i="1"/>
  <c r="E338" i="1"/>
  <c r="E166" i="1"/>
  <c r="E339" i="1"/>
  <c r="E340" i="1"/>
  <c r="E341" i="1"/>
  <c r="E342" i="1"/>
  <c r="E270" i="1"/>
  <c r="E271" i="1"/>
  <c r="E272" i="1"/>
  <c r="E179" i="1"/>
  <c r="E273" i="1"/>
  <c r="E274" i="1"/>
  <c r="E275" i="1"/>
  <c r="E295" i="1"/>
  <c r="E296" i="1"/>
  <c r="E269" i="1"/>
  <c r="E297" i="1"/>
  <c r="E194" i="1"/>
  <c r="E298" i="1"/>
  <c r="E299" i="1"/>
  <c r="E301" i="1"/>
  <c r="E302" i="1"/>
  <c r="E139" i="1"/>
  <c r="E140" i="1"/>
  <c r="E141" i="1"/>
  <c r="E222" i="1"/>
  <c r="E161" i="1"/>
  <c r="E162" i="1"/>
  <c r="E163" i="1"/>
  <c r="E164" i="1"/>
  <c r="E167" i="1"/>
  <c r="E168" i="1"/>
  <c r="E169" i="1"/>
  <c r="E237" i="1"/>
  <c r="E170" i="1"/>
  <c r="E171" i="1"/>
  <c r="E172" i="1"/>
  <c r="E173" i="1"/>
  <c r="E387" i="1"/>
  <c r="E388" i="1"/>
  <c r="E389" i="1"/>
  <c r="E255" i="1"/>
  <c r="E390" i="1"/>
  <c r="E391" i="1"/>
  <c r="E392" i="1"/>
  <c r="E393" i="1"/>
  <c r="E396" i="1"/>
  <c r="E397" i="1"/>
  <c r="E398" i="1"/>
  <c r="E256" i="1"/>
  <c r="E399" i="1"/>
  <c r="E400" i="1"/>
  <c r="E401" i="1"/>
  <c r="E402" i="1"/>
  <c r="E183" i="1"/>
  <c r="E184" i="1"/>
  <c r="E185" i="1"/>
  <c r="E284" i="1"/>
  <c r="E189" i="1"/>
  <c r="E190" i="1"/>
  <c r="E191" i="1"/>
  <c r="E192" i="1"/>
  <c r="E195" i="1"/>
  <c r="E196" i="1"/>
  <c r="E197" i="1"/>
  <c r="E293" i="1"/>
  <c r="E198" i="1"/>
  <c r="E199" i="1"/>
  <c r="E200" i="1"/>
  <c r="E201" i="1"/>
  <c r="E226" i="1"/>
  <c r="E227" i="1"/>
  <c r="E228" i="1"/>
  <c r="E306" i="1"/>
  <c r="E232" i="1"/>
  <c r="E233" i="1"/>
  <c r="E234" i="1"/>
  <c r="E235" i="1"/>
  <c r="E238" i="1"/>
  <c r="E239" i="1"/>
  <c r="E240" i="1"/>
  <c r="E303" i="1"/>
  <c r="E241" i="1"/>
  <c r="E242" i="1"/>
  <c r="E243" i="1"/>
  <c r="E247" i="1"/>
  <c r="E351" i="1"/>
  <c r="E352" i="1"/>
  <c r="E353" i="1"/>
  <c r="E318" i="1"/>
  <c r="E354" i="1"/>
  <c r="E355" i="1"/>
  <c r="E356" i="1"/>
  <c r="E357" i="1"/>
  <c r="E360" i="1"/>
  <c r="E364" i="1"/>
  <c r="E350" i="1"/>
  <c r="E327" i="1"/>
  <c r="E365" i="1"/>
  <c r="E366" i="1"/>
  <c r="E367" i="1"/>
  <c r="E368" i="1"/>
  <c r="E319" i="1"/>
  <c r="E320" i="1"/>
  <c r="E321" i="1"/>
  <c r="E315" i="1"/>
  <c r="E322" i="1"/>
  <c r="E323" i="1"/>
  <c r="E324" i="1"/>
  <c r="E325" i="1"/>
  <c r="E328" i="1"/>
  <c r="E329" i="1"/>
  <c r="E330" i="1"/>
  <c r="E343" i="1"/>
  <c r="E331" i="1"/>
  <c r="E332" i="1"/>
  <c r="E333" i="1"/>
  <c r="E334" i="1"/>
  <c r="E373" i="1"/>
  <c r="E374" i="1"/>
  <c r="E375" i="1"/>
  <c r="E358" i="1"/>
  <c r="E376" i="1"/>
  <c r="E377" i="1"/>
  <c r="E378" i="1"/>
  <c r="E379" i="1"/>
  <c r="E406" i="1"/>
  <c r="E407" i="1"/>
  <c r="E408" i="1"/>
  <c r="E369" i="1"/>
  <c r="E409" i="1"/>
  <c r="E410" i="1"/>
  <c r="E411" i="1"/>
  <c r="E412" i="1"/>
  <c r="E416" i="1"/>
  <c r="E417" i="1"/>
  <c r="E418" i="1"/>
  <c r="E394" i="1"/>
  <c r="E419" i="1"/>
  <c r="E420" i="1"/>
  <c r="E421" i="1"/>
  <c r="E422" i="1"/>
  <c r="E426" i="1"/>
  <c r="E427" i="1"/>
  <c r="E430" i="1"/>
  <c r="E403" i="1"/>
  <c r="E433" i="1"/>
  <c r="E434" i="1"/>
  <c r="E435" i="1"/>
  <c r="E438" i="1"/>
  <c r="E32" i="1"/>
  <c r="E33" i="1"/>
  <c r="E34" i="1"/>
  <c r="E383" i="1"/>
  <c r="E35" i="1"/>
  <c r="E36" i="1"/>
  <c r="E37" i="1"/>
  <c r="E38" i="1"/>
  <c r="E41" i="1"/>
  <c r="E42" i="1"/>
  <c r="E43" i="1"/>
  <c r="E413" i="1"/>
  <c r="E44" i="1"/>
  <c r="E45" i="1"/>
  <c r="E46" i="1"/>
  <c r="E47" i="1"/>
  <c r="E453" i="1"/>
  <c r="E454" i="1"/>
  <c r="E455" i="1"/>
  <c r="E423" i="1"/>
  <c r="E456" i="1"/>
  <c r="E457" i="1"/>
  <c r="E458" i="1"/>
  <c r="E459" i="1"/>
  <c r="E462" i="1"/>
  <c r="E463" i="1"/>
  <c r="E464" i="1"/>
  <c r="E439" i="1"/>
  <c r="E465" i="1"/>
  <c r="E466" i="1"/>
  <c r="E467" i="1"/>
  <c r="E468" i="1"/>
  <c r="E475" i="1"/>
  <c r="E476" i="1"/>
  <c r="E477" i="1"/>
  <c r="E460" i="1"/>
  <c r="E478" i="1"/>
  <c r="E479" i="1"/>
  <c r="E480" i="1"/>
  <c r="E481" i="1"/>
  <c r="E484" i="1"/>
  <c r="E485" i="1"/>
  <c r="E486" i="1"/>
  <c r="E469" i="1"/>
  <c r="E487" i="1"/>
  <c r="E488" i="1"/>
  <c r="E489" i="1"/>
  <c r="E490" i="1"/>
  <c r="E726" i="1"/>
  <c r="E727" i="1"/>
  <c r="E728" i="1"/>
  <c r="E482" i="1"/>
  <c r="E729" i="1"/>
  <c r="E730" i="1"/>
  <c r="E731" i="1"/>
  <c r="E732" i="1"/>
  <c r="E735" i="1"/>
  <c r="E736" i="1"/>
  <c r="E737" i="1"/>
  <c r="E491" i="1"/>
  <c r="E738" i="1"/>
  <c r="E739" i="1"/>
  <c r="E740" i="1"/>
  <c r="E741" i="1"/>
  <c r="E704" i="1"/>
  <c r="E705" i="1"/>
  <c r="E706" i="1"/>
  <c r="E535" i="1"/>
  <c r="E707" i="1"/>
  <c r="E708" i="1"/>
  <c r="E709" i="1"/>
  <c r="E710" i="1"/>
  <c r="E713" i="1"/>
  <c r="E714" i="1"/>
  <c r="E715" i="1"/>
  <c r="E543" i="1"/>
  <c r="E716" i="1"/>
  <c r="E717" i="1"/>
  <c r="E718" i="1"/>
  <c r="E719" i="1"/>
  <c r="E117" i="1"/>
  <c r="E118" i="1"/>
  <c r="E119" i="1"/>
  <c r="E551" i="1"/>
  <c r="E120" i="1"/>
  <c r="E121" i="1"/>
  <c r="E122" i="1"/>
  <c r="E123" i="1"/>
  <c r="E125" i="1"/>
  <c r="E126" i="1"/>
  <c r="E127" i="1"/>
  <c r="E559" i="1"/>
  <c r="E128" i="1"/>
  <c r="E129" i="1"/>
  <c r="E130" i="1"/>
  <c r="E131" i="1"/>
  <c r="E747" i="1"/>
  <c r="E748" i="1"/>
  <c r="E749" i="1"/>
  <c r="E567" i="1"/>
  <c r="E750" i="1"/>
  <c r="E751" i="1"/>
  <c r="E752" i="1"/>
  <c r="E753" i="1"/>
  <c r="E755" i="1"/>
  <c r="E756" i="1"/>
  <c r="E757" i="1"/>
  <c r="E575" i="1"/>
  <c r="E758" i="1"/>
  <c r="E759" i="1"/>
  <c r="E760" i="1"/>
  <c r="E761" i="1"/>
  <c r="E536" i="1"/>
  <c r="E537" i="1"/>
  <c r="E538" i="1"/>
  <c r="E583" i="1"/>
  <c r="E539" i="1"/>
  <c r="E540" i="1"/>
  <c r="E541" i="1"/>
  <c r="E542" i="1"/>
  <c r="E544" i="1"/>
  <c r="E545" i="1"/>
  <c r="E546" i="1"/>
  <c r="E591" i="1"/>
  <c r="E547" i="1"/>
  <c r="E548" i="1"/>
  <c r="E549" i="1"/>
  <c r="E550" i="1"/>
  <c r="E568" i="1"/>
  <c r="E569" i="1"/>
  <c r="E570" i="1"/>
  <c r="E599" i="1"/>
  <c r="E571" i="1"/>
  <c r="E572" i="1"/>
  <c r="E573" i="1"/>
  <c r="E574" i="1"/>
  <c r="E576" i="1"/>
  <c r="E577" i="1"/>
  <c r="E578" i="1"/>
  <c r="E607" i="1"/>
  <c r="E579" i="1"/>
  <c r="E580" i="1"/>
  <c r="E581" i="1"/>
  <c r="E582" i="1"/>
  <c r="E552" i="1"/>
  <c r="E553" i="1"/>
  <c r="E554" i="1"/>
  <c r="E615" i="1"/>
  <c r="E555" i="1"/>
  <c r="E556" i="1"/>
  <c r="E557" i="1"/>
  <c r="E558" i="1"/>
  <c r="E560" i="1"/>
  <c r="E561" i="1"/>
  <c r="E562" i="1"/>
  <c r="E623" i="1"/>
  <c r="E563" i="1"/>
  <c r="E564" i="1"/>
  <c r="E565" i="1"/>
  <c r="E566" i="1"/>
  <c r="E600" i="1"/>
  <c r="E601" i="1"/>
  <c r="E602" i="1"/>
  <c r="E641" i="1"/>
  <c r="E603" i="1"/>
  <c r="E604" i="1"/>
  <c r="E605" i="1"/>
  <c r="E606" i="1"/>
  <c r="E608" i="1"/>
  <c r="E609" i="1"/>
  <c r="E610" i="1"/>
  <c r="E633" i="1"/>
  <c r="E611" i="1"/>
  <c r="E612" i="1"/>
  <c r="E613" i="1"/>
  <c r="E614" i="1"/>
  <c r="E584" i="1"/>
  <c r="E585" i="1"/>
  <c r="E586" i="1"/>
  <c r="E657" i="1"/>
  <c r="E587" i="1"/>
  <c r="E588" i="1"/>
  <c r="E589" i="1"/>
  <c r="E590" i="1"/>
  <c r="E592" i="1"/>
  <c r="E593" i="1"/>
  <c r="E594" i="1"/>
  <c r="E666" i="1"/>
  <c r="E595" i="1"/>
  <c r="E596" i="1"/>
  <c r="E597" i="1"/>
  <c r="E598" i="1"/>
  <c r="E616" i="1"/>
  <c r="E617" i="1"/>
  <c r="E618" i="1"/>
  <c r="E685" i="1"/>
  <c r="E619" i="1"/>
  <c r="E620" i="1"/>
  <c r="E621" i="1"/>
  <c r="E622" i="1"/>
  <c r="E624" i="1"/>
  <c r="E625" i="1"/>
  <c r="E626" i="1"/>
  <c r="E694" i="1"/>
  <c r="E627" i="1"/>
  <c r="E628" i="1"/>
  <c r="E629" i="1"/>
  <c r="E630" i="1"/>
  <c r="E642" i="1"/>
  <c r="E643" i="1"/>
  <c r="E644" i="1"/>
  <c r="E711" i="1"/>
  <c r="E645" i="1"/>
  <c r="E646" i="1"/>
  <c r="E647" i="1"/>
  <c r="E648" i="1"/>
  <c r="E634" i="1"/>
  <c r="E635" i="1"/>
  <c r="E636" i="1"/>
  <c r="E720" i="1"/>
  <c r="E637" i="1"/>
  <c r="E638" i="1"/>
  <c r="E639" i="1"/>
  <c r="E640" i="1"/>
  <c r="E686" i="1"/>
  <c r="E687" i="1"/>
  <c r="E688" i="1"/>
  <c r="E733" i="1"/>
  <c r="E689" i="1"/>
  <c r="E690" i="1"/>
  <c r="E691" i="1"/>
  <c r="E692" i="1"/>
  <c r="E695" i="1"/>
  <c r="E696" i="1"/>
  <c r="E697" i="1"/>
  <c r="E742" i="1"/>
  <c r="E698" i="1"/>
  <c r="E699" i="1"/>
  <c r="E700" i="1"/>
  <c r="E701" i="1"/>
  <c r="E754" i="1"/>
  <c r="E762" i="1"/>
  <c r="E774" i="1"/>
  <c r="E776" i="1"/>
  <c r="E778" i="1"/>
  <c r="E769" i="1"/>
  <c r="E782" i="1"/>
  <c r="E784" i="1"/>
  <c r="E786" i="1"/>
  <c r="E788" i="1"/>
  <c r="E775" i="1"/>
  <c r="E777" i="1"/>
  <c r="E779" i="1"/>
  <c r="E770" i="1"/>
  <c r="E783" i="1"/>
  <c r="E785" i="1"/>
  <c r="E787" i="1"/>
  <c r="E789" i="1"/>
  <c r="E797" i="1"/>
  <c r="E798" i="1"/>
  <c r="E799" i="1"/>
  <c r="E780" i="1"/>
  <c r="E800" i="1"/>
  <c r="E801" i="1"/>
  <c r="E802" i="1"/>
  <c r="E803" i="1"/>
  <c r="E806" i="1"/>
  <c r="E807" i="1"/>
  <c r="E808" i="1"/>
  <c r="E781" i="1"/>
  <c r="E809" i="1"/>
  <c r="E810" i="1"/>
  <c r="E811" i="1"/>
  <c r="E812" i="1"/>
  <c r="E819" i="1"/>
  <c r="E820" i="1"/>
  <c r="E821" i="1"/>
  <c r="E804" i="1"/>
  <c r="E822" i="1"/>
  <c r="E823" i="1"/>
  <c r="E824" i="1"/>
  <c r="E825" i="1"/>
  <c r="E828" i="1"/>
  <c r="E829" i="1"/>
  <c r="E830" i="1"/>
  <c r="E813" i="1"/>
  <c r="E831" i="1"/>
  <c r="E832" i="1"/>
  <c r="E833" i="1"/>
  <c r="E834" i="1"/>
  <c r="E838" i="1"/>
  <c r="E839" i="1"/>
  <c r="E840" i="1"/>
  <c r="E826" i="1"/>
  <c r="E841" i="1"/>
  <c r="E842" i="1"/>
  <c r="E843" i="1"/>
  <c r="E844" i="1"/>
  <c r="E847" i="1"/>
  <c r="E848" i="1"/>
  <c r="E849" i="1"/>
  <c r="E835" i="1"/>
  <c r="E850" i="1"/>
  <c r="E851" i="1"/>
  <c r="E852" i="1"/>
  <c r="E853" i="1"/>
  <c r="E860" i="1"/>
  <c r="E861" i="1"/>
  <c r="E862" i="1"/>
  <c r="E845" i="1"/>
  <c r="E863" i="1"/>
  <c r="E864" i="1"/>
  <c r="E865" i="1"/>
  <c r="E866" i="1"/>
  <c r="E869" i="1"/>
  <c r="E870" i="1"/>
  <c r="E871" i="1"/>
  <c r="E854" i="1"/>
  <c r="E872" i="1"/>
  <c r="E873" i="1"/>
  <c r="E874" i="1"/>
  <c r="E875" i="1"/>
  <c r="E882" i="1"/>
  <c r="E883" i="1"/>
  <c r="E884" i="1"/>
  <c r="E867" i="1"/>
  <c r="E885" i="1"/>
  <c r="E886" i="1"/>
  <c r="E887" i="1"/>
  <c r="E888" i="1"/>
  <c r="E891" i="1"/>
  <c r="E892" i="1"/>
  <c r="E893" i="1"/>
  <c r="E876" i="1"/>
  <c r="E894" i="1"/>
  <c r="E895" i="1"/>
  <c r="E896" i="1"/>
  <c r="E897" i="1"/>
  <c r="E961" i="1"/>
  <c r="E962" i="1"/>
  <c r="E963" i="1"/>
  <c r="E889" i="1"/>
  <c r="E964" i="1"/>
  <c r="E965" i="1"/>
  <c r="E966" i="1"/>
  <c r="E967" i="1"/>
  <c r="E970" i="1"/>
  <c r="E971" i="1"/>
  <c r="E972" i="1"/>
  <c r="E898" i="1"/>
  <c r="E973" i="1"/>
  <c r="E974" i="1"/>
  <c r="E975" i="1"/>
  <c r="E976" i="1"/>
  <c r="E939" i="1"/>
  <c r="E940" i="1"/>
  <c r="E941" i="1"/>
  <c r="E901" i="1"/>
  <c r="E942" i="1"/>
  <c r="E943" i="1"/>
  <c r="E944" i="1"/>
  <c r="E945" i="1"/>
  <c r="E948" i="1"/>
  <c r="E949" i="1"/>
  <c r="E950" i="1"/>
  <c r="E910" i="1"/>
  <c r="E951" i="1"/>
  <c r="E952" i="1"/>
  <c r="E953" i="1"/>
  <c r="E954" i="1"/>
  <c r="E920" i="1"/>
  <c r="E921" i="1"/>
  <c r="E922" i="1"/>
  <c r="E923" i="1"/>
  <c r="E924" i="1"/>
  <c r="E925" i="1"/>
  <c r="E926" i="1"/>
  <c r="E927" i="1"/>
  <c r="E929" i="1"/>
  <c r="E930" i="1"/>
  <c r="E931" i="1"/>
  <c r="E932" i="1"/>
  <c r="E933" i="1"/>
  <c r="E934" i="1"/>
  <c r="E935" i="1"/>
  <c r="E936" i="1"/>
  <c r="E902" i="1"/>
  <c r="E903" i="1"/>
  <c r="E904" i="1"/>
  <c r="E946" i="1"/>
  <c r="E905" i="1"/>
  <c r="E906" i="1"/>
  <c r="E907" i="1"/>
  <c r="E908" i="1"/>
  <c r="E911" i="1"/>
  <c r="E912" i="1"/>
  <c r="E913" i="1"/>
  <c r="E955" i="1"/>
  <c r="E914" i="1"/>
  <c r="E915" i="1"/>
  <c r="E916" i="1"/>
  <c r="E917" i="1"/>
  <c r="E658" i="1"/>
  <c r="E659" i="1"/>
  <c r="E660" i="1"/>
  <c r="E968" i="1"/>
  <c r="E661" i="1"/>
  <c r="E662" i="1"/>
  <c r="E663" i="1"/>
  <c r="E664" i="1"/>
  <c r="E667" i="1"/>
  <c r="E668" i="1"/>
  <c r="E669" i="1"/>
  <c r="E977" i="1"/>
  <c r="E670" i="1"/>
  <c r="E671" i="1"/>
  <c r="E672" i="1"/>
  <c r="E673" i="1"/>
  <c r="E981" i="1"/>
  <c r="E899" i="1"/>
  <c r="E72" i="1"/>
  <c r="E267" i="1"/>
  <c r="E344" i="1"/>
  <c r="E304" i="1"/>
  <c r="E248" i="1"/>
  <c r="E370" i="1"/>
  <c r="E442" i="1"/>
  <c r="E470" i="1"/>
  <c r="E132" i="1"/>
  <c r="E674" i="1"/>
  <c r="E424" i="1"/>
  <c r="E432" i="1"/>
  <c r="E441" i="1"/>
  <c r="E437" i="1"/>
  <c r="E246" i="1"/>
  <c r="E445" i="1"/>
  <c r="E382" i="1"/>
  <c r="E473" i="1"/>
  <c r="E429" i="1"/>
  <c r="E677" i="1"/>
  <c r="E525" i="1"/>
  <c r="E531" i="1"/>
  <c r="E495" i="1"/>
  <c r="E501" i="1"/>
  <c r="E507" i="1"/>
  <c r="E513" i="1"/>
  <c r="E519" i="1"/>
  <c r="E765" i="1"/>
  <c r="E528" i="1"/>
  <c r="E534" i="1"/>
  <c r="E498" i="1"/>
  <c r="E504" i="1"/>
  <c r="E510" i="1"/>
  <c r="E516" i="1"/>
  <c r="E522" i="1"/>
  <c r="E768" i="1"/>
  <c r="E451" i="1"/>
  <c r="E29" i="1"/>
  <c r="E23" i="1"/>
  <c r="E225" i="1"/>
  <c r="E213" i="1"/>
  <c r="E54" i="1"/>
  <c r="E219" i="1"/>
  <c r="E655" i="1"/>
  <c r="E82" i="1"/>
  <c r="E363" i="1"/>
  <c r="E683" i="1"/>
  <c r="E100" i="1"/>
  <c r="E88" i="1"/>
  <c r="E188" i="1"/>
  <c r="E94" i="1"/>
  <c r="E231" i="1"/>
  <c r="E746" i="1"/>
  <c r="E724" i="1"/>
  <c r="E448" i="1"/>
  <c r="E26" i="1"/>
  <c r="E20" i="1"/>
  <c r="E214" i="1"/>
  <c r="E205" i="1"/>
  <c r="E51" i="1"/>
  <c r="E208" i="1"/>
  <c r="E652" i="1"/>
  <c r="E76" i="1"/>
  <c r="E349" i="1"/>
  <c r="E680" i="1"/>
  <c r="E91" i="1"/>
  <c r="E79" i="1"/>
  <c r="E177" i="1"/>
  <c r="E85" i="1"/>
  <c r="E220" i="1"/>
  <c r="E743" i="1"/>
  <c r="E721" i="1"/>
  <c r="E116" i="1"/>
  <c r="E918" i="1"/>
  <c r="E202" i="1"/>
  <c r="E414" i="1"/>
  <c r="E492" i="1"/>
  <c r="E773" i="1"/>
  <c r="E702" i="1"/>
  <c r="E817" i="1"/>
  <c r="E858" i="1"/>
  <c r="E880" i="1"/>
  <c r="E814" i="1"/>
  <c r="E855" i="1"/>
  <c r="E877" i="1"/>
  <c r="E836" i="1"/>
  <c r="E174" i="1"/>
  <c r="E182" i="1"/>
  <c r="E294" i="1"/>
  <c r="E631" i="1"/>
  <c r="E795" i="1"/>
  <c r="E404" i="1"/>
  <c r="E792" i="1"/>
  <c r="E959" i="1"/>
  <c r="E978" i="1"/>
  <c r="E956" i="1"/>
  <c r="E48" i="1"/>
  <c r="E937" i="1"/>
  <c r="E335" i="1"/>
  <c r="E160" i="1"/>
  <c r="E980" i="1"/>
  <c r="E890" i="1"/>
  <c r="E63" i="1"/>
  <c r="E266" i="1"/>
  <c r="E346" i="1"/>
  <c r="E307" i="1"/>
  <c r="E236" i="1"/>
  <c r="E359" i="1"/>
  <c r="E425" i="1"/>
  <c r="E461" i="1"/>
  <c r="E136" i="1"/>
  <c r="E665" i="1"/>
  <c r="E385" i="1"/>
  <c r="E431" i="1"/>
  <c r="E440" i="1"/>
  <c r="E436" i="1"/>
  <c r="E245" i="1"/>
  <c r="E444" i="1"/>
  <c r="E381" i="1"/>
  <c r="E472" i="1"/>
  <c r="E428" i="1"/>
  <c r="E676" i="1"/>
  <c r="E524" i="1"/>
  <c r="E530" i="1"/>
  <c r="E494" i="1"/>
  <c r="E500" i="1"/>
  <c r="E506" i="1"/>
  <c r="E512" i="1"/>
  <c r="E518" i="1"/>
  <c r="E764" i="1"/>
  <c r="E527" i="1"/>
  <c r="E533" i="1"/>
  <c r="E497" i="1"/>
  <c r="E503" i="1"/>
  <c r="E509" i="1"/>
  <c r="E515" i="1"/>
  <c r="E521" i="1"/>
  <c r="E767" i="1"/>
  <c r="E450" i="1"/>
  <c r="E28" i="1"/>
  <c r="E22" i="1"/>
  <c r="E224" i="1"/>
  <c r="E212" i="1"/>
  <c r="E53" i="1"/>
  <c r="E218" i="1"/>
  <c r="E654" i="1"/>
  <c r="E81" i="1"/>
  <c r="E362" i="1"/>
  <c r="E682" i="1"/>
  <c r="E99" i="1"/>
  <c r="E87" i="1"/>
  <c r="E187" i="1"/>
  <c r="E93" i="1"/>
  <c r="E230" i="1"/>
  <c r="E745" i="1"/>
  <c r="E723" i="1"/>
  <c r="E447" i="1"/>
  <c r="E25" i="1"/>
  <c r="E19" i="1"/>
  <c r="E210" i="1"/>
  <c r="E204" i="1"/>
  <c r="E50" i="1"/>
  <c r="E207" i="1"/>
  <c r="E651" i="1"/>
  <c r="E75" i="1"/>
  <c r="E348" i="1"/>
  <c r="E679" i="1"/>
  <c r="E90" i="1"/>
  <c r="E78" i="1"/>
  <c r="E176" i="1"/>
  <c r="E84" i="1"/>
  <c r="E216" i="1"/>
  <c r="E734" i="1"/>
  <c r="E712" i="1"/>
  <c r="E107" i="1"/>
  <c r="E909" i="1"/>
  <c r="E193" i="1"/>
  <c r="E405" i="1"/>
  <c r="E483" i="1"/>
  <c r="E772" i="1"/>
  <c r="E693" i="1"/>
  <c r="E816" i="1"/>
  <c r="E857" i="1"/>
  <c r="E879" i="1"/>
  <c r="E805" i="1"/>
  <c r="E846" i="1"/>
  <c r="E868" i="1"/>
  <c r="E827" i="1"/>
  <c r="E165" i="1"/>
  <c r="E181" i="1"/>
  <c r="E285" i="1"/>
  <c r="E632" i="1"/>
  <c r="E794" i="1"/>
  <c r="E395" i="1"/>
  <c r="E791" i="1"/>
  <c r="E958" i="1"/>
  <c r="E969" i="1"/>
  <c r="E947" i="1"/>
  <c r="E39" i="1"/>
  <c r="E928" i="1"/>
  <c r="E326" i="1"/>
  <c r="E151" i="1"/>
  <c r="E979" i="1"/>
  <c r="E881" i="1"/>
  <c r="E73" i="1"/>
  <c r="E268" i="1"/>
  <c r="E345" i="1"/>
  <c r="E305" i="1"/>
  <c r="E221" i="1"/>
  <c r="E371" i="1"/>
  <c r="E415" i="1"/>
  <c r="E452" i="1"/>
  <c r="E133" i="1"/>
  <c r="E656" i="1"/>
  <c r="E384" i="1"/>
  <c r="E265" i="1"/>
  <c r="E337" i="1"/>
  <c r="E300" i="1"/>
  <c r="E244" i="1"/>
  <c r="E443" i="1"/>
  <c r="E380" i="1"/>
  <c r="E471" i="1"/>
  <c r="E134" i="1"/>
  <c r="E675" i="1"/>
  <c r="E523" i="1"/>
  <c r="E529" i="1"/>
  <c r="E493" i="1"/>
  <c r="E499" i="1"/>
  <c r="E505" i="1"/>
  <c r="E511" i="1"/>
  <c r="E517" i="1"/>
  <c r="E763" i="1"/>
  <c r="E526" i="1"/>
  <c r="E532" i="1"/>
  <c r="E496" i="1"/>
  <c r="E502" i="1"/>
  <c r="E508" i="1"/>
  <c r="E514" i="1"/>
  <c r="E520" i="1"/>
  <c r="E766" i="1"/>
  <c r="E449" i="1"/>
  <c r="E27" i="1"/>
  <c r="E21" i="1"/>
  <c r="E223" i="1"/>
  <c r="E211" i="1"/>
  <c r="E52" i="1"/>
  <c r="E217" i="1"/>
  <c r="E653" i="1"/>
  <c r="E80" i="1"/>
  <c r="E361" i="1"/>
  <c r="E681" i="1"/>
  <c r="E98" i="1"/>
  <c r="E86" i="1"/>
  <c r="E186" i="1"/>
  <c r="E92" i="1"/>
  <c r="E229" i="1"/>
  <c r="E744" i="1"/>
  <c r="E722" i="1"/>
  <c r="E446" i="1"/>
  <c r="E24" i="1"/>
  <c r="E18" i="1"/>
  <c r="E209" i="1"/>
  <c r="E203" i="1"/>
  <c r="E49" i="1"/>
  <c r="E206" i="1"/>
  <c r="E650" i="1"/>
  <c r="E74" i="1"/>
  <c r="E347" i="1"/>
  <c r="E678" i="1"/>
  <c r="E89" i="1"/>
  <c r="E77" i="1"/>
  <c r="E175" i="1"/>
  <c r="E83" i="1"/>
  <c r="E215" i="1"/>
  <c r="E725" i="1"/>
  <c r="E703" i="1"/>
  <c r="E95" i="1"/>
  <c r="E900" i="1"/>
  <c r="E178" i="1"/>
  <c r="E372" i="1"/>
  <c r="E474" i="1"/>
  <c r="E771" i="1"/>
  <c r="E684" i="1"/>
  <c r="E815" i="1"/>
  <c r="E856" i="1"/>
  <c r="E878" i="1"/>
  <c r="E796" i="1"/>
  <c r="E837" i="1"/>
  <c r="E859" i="1"/>
  <c r="E818" i="1"/>
  <c r="E137" i="1"/>
  <c r="E180" i="1"/>
  <c r="E276" i="1"/>
  <c r="E649" i="1"/>
  <c r="E793" i="1"/>
  <c r="E386" i="1"/>
  <c r="E790" i="1"/>
  <c r="E957" i="1"/>
  <c r="E960" i="1"/>
  <c r="E938" i="1"/>
  <c r="E30" i="1"/>
  <c r="E919" i="1"/>
  <c r="E317" i="1"/>
  <c r="E14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55" i="1"/>
  <c r="D56" i="1"/>
  <c r="D57" i="1"/>
  <c r="D31" i="1"/>
  <c r="D58" i="1"/>
  <c r="D59" i="1"/>
  <c r="D60" i="1"/>
  <c r="D61" i="1"/>
  <c r="D64" i="1"/>
  <c r="D65" i="1"/>
  <c r="D66" i="1"/>
  <c r="D40" i="1"/>
  <c r="D67" i="1"/>
  <c r="D68" i="1"/>
  <c r="D69" i="1"/>
  <c r="D70" i="1"/>
  <c r="D96" i="1"/>
  <c r="D97" i="1"/>
  <c r="D101" i="1"/>
  <c r="D62" i="1"/>
  <c r="D102" i="1"/>
  <c r="D103" i="1"/>
  <c r="D104" i="1"/>
  <c r="D105" i="1"/>
  <c r="D108" i="1"/>
  <c r="D109" i="1"/>
  <c r="D110" i="1"/>
  <c r="D71" i="1"/>
  <c r="D111" i="1"/>
  <c r="D112" i="1"/>
  <c r="D113" i="1"/>
  <c r="D114" i="1"/>
  <c r="D143" i="1"/>
  <c r="D144" i="1"/>
  <c r="D145" i="1"/>
  <c r="D106" i="1"/>
  <c r="D146" i="1"/>
  <c r="D147" i="1"/>
  <c r="D148" i="1"/>
  <c r="D149" i="1"/>
  <c r="D152" i="1"/>
  <c r="D153" i="1"/>
  <c r="D154" i="1"/>
  <c r="D115" i="1"/>
  <c r="D155" i="1"/>
  <c r="D156" i="1"/>
  <c r="D157" i="1"/>
  <c r="D158" i="1"/>
  <c r="D249" i="1"/>
  <c r="D251" i="1"/>
  <c r="D253" i="1"/>
  <c r="D135" i="1"/>
  <c r="D257" i="1"/>
  <c r="D259" i="1"/>
  <c r="D261" i="1"/>
  <c r="D263" i="1"/>
  <c r="D250" i="1"/>
  <c r="D252" i="1"/>
  <c r="D254" i="1"/>
  <c r="D124" i="1"/>
  <c r="D258" i="1"/>
  <c r="D260" i="1"/>
  <c r="D262" i="1"/>
  <c r="D264" i="1"/>
  <c r="D277" i="1"/>
  <c r="D278" i="1"/>
  <c r="D279" i="1"/>
  <c r="D150" i="1"/>
  <c r="D280" i="1"/>
  <c r="D281" i="1"/>
  <c r="D282" i="1"/>
  <c r="D283" i="1"/>
  <c r="D286" i="1"/>
  <c r="D287" i="1"/>
  <c r="D288" i="1"/>
  <c r="D159" i="1"/>
  <c r="D289" i="1"/>
  <c r="D290" i="1"/>
  <c r="D291" i="1"/>
  <c r="D292" i="1"/>
  <c r="D308" i="1"/>
  <c r="D309" i="1"/>
  <c r="D310" i="1"/>
  <c r="D138" i="1"/>
  <c r="D311" i="1"/>
  <c r="D312" i="1"/>
  <c r="D313" i="1"/>
  <c r="D314" i="1"/>
  <c r="D316" i="1"/>
  <c r="D336" i="1"/>
  <c r="D338" i="1"/>
  <c r="D166" i="1"/>
  <c r="D339" i="1"/>
  <c r="D340" i="1"/>
  <c r="D341" i="1"/>
  <c r="D342" i="1"/>
  <c r="D270" i="1"/>
  <c r="D271" i="1"/>
  <c r="D272" i="1"/>
  <c r="D179" i="1"/>
  <c r="D273" i="1"/>
  <c r="D274" i="1"/>
  <c r="D275" i="1"/>
  <c r="D295" i="1"/>
  <c r="D296" i="1"/>
  <c r="D269" i="1"/>
  <c r="D297" i="1"/>
  <c r="D194" i="1"/>
  <c r="D298" i="1"/>
  <c r="D299" i="1"/>
  <c r="D301" i="1"/>
  <c r="D302" i="1"/>
  <c r="D139" i="1"/>
  <c r="D140" i="1"/>
  <c r="D141" i="1"/>
  <c r="D222" i="1"/>
  <c r="D161" i="1"/>
  <c r="D162" i="1"/>
  <c r="D163" i="1"/>
  <c r="D164" i="1"/>
  <c r="D167" i="1"/>
  <c r="D168" i="1"/>
  <c r="D169" i="1"/>
  <c r="D237" i="1"/>
  <c r="D170" i="1"/>
  <c r="D171" i="1"/>
  <c r="D172" i="1"/>
  <c r="D173" i="1"/>
  <c r="D387" i="1"/>
  <c r="D388" i="1"/>
  <c r="D389" i="1"/>
  <c r="D255" i="1"/>
  <c r="D390" i="1"/>
  <c r="D391" i="1"/>
  <c r="D392" i="1"/>
  <c r="D393" i="1"/>
  <c r="D396" i="1"/>
  <c r="D397" i="1"/>
  <c r="D398" i="1"/>
  <c r="D256" i="1"/>
  <c r="D399" i="1"/>
  <c r="D400" i="1"/>
  <c r="D401" i="1"/>
  <c r="D402" i="1"/>
  <c r="D183" i="1"/>
  <c r="D184" i="1"/>
  <c r="D185" i="1"/>
  <c r="D284" i="1"/>
  <c r="D189" i="1"/>
  <c r="D190" i="1"/>
  <c r="D191" i="1"/>
  <c r="D192" i="1"/>
  <c r="D195" i="1"/>
  <c r="D196" i="1"/>
  <c r="D197" i="1"/>
  <c r="D293" i="1"/>
  <c r="D198" i="1"/>
  <c r="D199" i="1"/>
  <c r="D200" i="1"/>
  <c r="D201" i="1"/>
  <c r="D226" i="1"/>
  <c r="D227" i="1"/>
  <c r="D228" i="1"/>
  <c r="D306" i="1"/>
  <c r="D232" i="1"/>
  <c r="D233" i="1"/>
  <c r="D234" i="1"/>
  <c r="D235" i="1"/>
  <c r="D238" i="1"/>
  <c r="D239" i="1"/>
  <c r="D240" i="1"/>
  <c r="D303" i="1"/>
  <c r="D241" i="1"/>
  <c r="D242" i="1"/>
  <c r="D243" i="1"/>
  <c r="D247" i="1"/>
  <c r="D351" i="1"/>
  <c r="D352" i="1"/>
  <c r="D353" i="1"/>
  <c r="D318" i="1"/>
  <c r="D354" i="1"/>
  <c r="D355" i="1"/>
  <c r="D356" i="1"/>
  <c r="D357" i="1"/>
  <c r="D360" i="1"/>
  <c r="D364" i="1"/>
  <c r="D350" i="1"/>
  <c r="D327" i="1"/>
  <c r="D365" i="1"/>
  <c r="D366" i="1"/>
  <c r="D367" i="1"/>
  <c r="D368" i="1"/>
  <c r="D319" i="1"/>
  <c r="D320" i="1"/>
  <c r="D321" i="1"/>
  <c r="D315" i="1"/>
  <c r="D322" i="1"/>
  <c r="D323" i="1"/>
  <c r="D324" i="1"/>
  <c r="D325" i="1"/>
  <c r="D328" i="1"/>
  <c r="D329" i="1"/>
  <c r="D330" i="1"/>
  <c r="D343" i="1"/>
  <c r="D331" i="1"/>
  <c r="D332" i="1"/>
  <c r="D333" i="1"/>
  <c r="D334" i="1"/>
  <c r="D373" i="1"/>
  <c r="D374" i="1"/>
  <c r="D375" i="1"/>
  <c r="D358" i="1"/>
  <c r="D376" i="1"/>
  <c r="D377" i="1"/>
  <c r="D378" i="1"/>
  <c r="D379" i="1"/>
  <c r="D406" i="1"/>
  <c r="D407" i="1"/>
  <c r="D408" i="1"/>
  <c r="D369" i="1"/>
  <c r="D409" i="1"/>
  <c r="D410" i="1"/>
  <c r="D411" i="1"/>
  <c r="D412" i="1"/>
  <c r="D416" i="1"/>
  <c r="D417" i="1"/>
  <c r="D418" i="1"/>
  <c r="D394" i="1"/>
  <c r="D419" i="1"/>
  <c r="D420" i="1"/>
  <c r="D421" i="1"/>
  <c r="D422" i="1"/>
  <c r="D426" i="1"/>
  <c r="D427" i="1"/>
  <c r="D430" i="1"/>
  <c r="D403" i="1"/>
  <c r="D433" i="1"/>
  <c r="D434" i="1"/>
  <c r="D435" i="1"/>
  <c r="D438" i="1"/>
  <c r="D32" i="1"/>
  <c r="D33" i="1"/>
  <c r="D34" i="1"/>
  <c r="D383" i="1"/>
  <c r="D35" i="1"/>
  <c r="D36" i="1"/>
  <c r="D37" i="1"/>
  <c r="D38" i="1"/>
  <c r="D41" i="1"/>
  <c r="D42" i="1"/>
  <c r="D43" i="1"/>
  <c r="D413" i="1"/>
  <c r="D44" i="1"/>
  <c r="D45" i="1"/>
  <c r="D46" i="1"/>
  <c r="D47" i="1"/>
  <c r="D453" i="1"/>
  <c r="D454" i="1"/>
  <c r="D455" i="1"/>
  <c r="D423" i="1"/>
  <c r="D456" i="1"/>
  <c r="D457" i="1"/>
  <c r="D458" i="1"/>
  <c r="D459" i="1"/>
  <c r="D462" i="1"/>
  <c r="D463" i="1"/>
  <c r="D464" i="1"/>
  <c r="D439" i="1"/>
  <c r="D465" i="1"/>
  <c r="D466" i="1"/>
  <c r="D467" i="1"/>
  <c r="D468" i="1"/>
  <c r="D475" i="1"/>
  <c r="D476" i="1"/>
  <c r="D477" i="1"/>
  <c r="D460" i="1"/>
  <c r="D478" i="1"/>
  <c r="D479" i="1"/>
  <c r="D480" i="1"/>
  <c r="D481" i="1"/>
  <c r="D484" i="1"/>
  <c r="D485" i="1"/>
  <c r="D486" i="1"/>
  <c r="D469" i="1"/>
  <c r="D487" i="1"/>
  <c r="D488" i="1"/>
  <c r="D489" i="1"/>
  <c r="D490" i="1"/>
  <c r="D726" i="1"/>
  <c r="D727" i="1"/>
  <c r="D728" i="1"/>
  <c r="D482" i="1"/>
  <c r="D729" i="1"/>
  <c r="D730" i="1"/>
  <c r="D731" i="1"/>
  <c r="D732" i="1"/>
  <c r="D735" i="1"/>
  <c r="D736" i="1"/>
  <c r="D737" i="1"/>
  <c r="D491" i="1"/>
  <c r="D738" i="1"/>
  <c r="D739" i="1"/>
  <c r="D740" i="1"/>
  <c r="D741" i="1"/>
  <c r="D704" i="1"/>
  <c r="D705" i="1"/>
  <c r="D706" i="1"/>
  <c r="D535" i="1"/>
  <c r="D707" i="1"/>
  <c r="D708" i="1"/>
  <c r="D709" i="1"/>
  <c r="D710" i="1"/>
  <c r="D713" i="1"/>
  <c r="D714" i="1"/>
  <c r="D715" i="1"/>
  <c r="D543" i="1"/>
  <c r="D716" i="1"/>
  <c r="D717" i="1"/>
  <c r="D718" i="1"/>
  <c r="D719" i="1"/>
  <c r="D117" i="1"/>
  <c r="D118" i="1"/>
  <c r="D119" i="1"/>
  <c r="D551" i="1"/>
  <c r="D120" i="1"/>
  <c r="D121" i="1"/>
  <c r="D122" i="1"/>
  <c r="D123" i="1"/>
  <c r="D125" i="1"/>
  <c r="D126" i="1"/>
  <c r="D127" i="1"/>
  <c r="D559" i="1"/>
  <c r="D128" i="1"/>
  <c r="D129" i="1"/>
  <c r="D130" i="1"/>
  <c r="D131" i="1"/>
  <c r="D747" i="1"/>
  <c r="D748" i="1"/>
  <c r="D749" i="1"/>
  <c r="D567" i="1"/>
  <c r="D750" i="1"/>
  <c r="D751" i="1"/>
  <c r="D752" i="1"/>
  <c r="D753" i="1"/>
  <c r="D755" i="1"/>
  <c r="D756" i="1"/>
  <c r="D757" i="1"/>
  <c r="D575" i="1"/>
  <c r="D758" i="1"/>
  <c r="D759" i="1"/>
  <c r="D760" i="1"/>
  <c r="D761" i="1"/>
  <c r="D536" i="1"/>
  <c r="D537" i="1"/>
  <c r="D538" i="1"/>
  <c r="D583" i="1"/>
  <c r="D539" i="1"/>
  <c r="D540" i="1"/>
  <c r="D541" i="1"/>
  <c r="D542" i="1"/>
  <c r="D544" i="1"/>
  <c r="D545" i="1"/>
  <c r="D546" i="1"/>
  <c r="D591" i="1"/>
  <c r="D547" i="1"/>
  <c r="D548" i="1"/>
  <c r="D549" i="1"/>
  <c r="D550" i="1"/>
  <c r="D568" i="1"/>
  <c r="D569" i="1"/>
  <c r="D570" i="1"/>
  <c r="D599" i="1"/>
  <c r="D571" i="1"/>
  <c r="D572" i="1"/>
  <c r="D573" i="1"/>
  <c r="D574" i="1"/>
  <c r="D576" i="1"/>
  <c r="D577" i="1"/>
  <c r="D578" i="1"/>
  <c r="D607" i="1"/>
  <c r="D579" i="1"/>
  <c r="D580" i="1"/>
  <c r="D581" i="1"/>
  <c r="D582" i="1"/>
  <c r="D552" i="1"/>
  <c r="D553" i="1"/>
  <c r="D554" i="1"/>
  <c r="D615" i="1"/>
  <c r="D555" i="1"/>
  <c r="D556" i="1"/>
  <c r="D557" i="1"/>
  <c r="D558" i="1"/>
  <c r="D560" i="1"/>
  <c r="D561" i="1"/>
  <c r="D562" i="1"/>
  <c r="D623" i="1"/>
  <c r="D563" i="1"/>
  <c r="D564" i="1"/>
  <c r="D565" i="1"/>
  <c r="D566" i="1"/>
  <c r="D600" i="1"/>
  <c r="D601" i="1"/>
  <c r="D602" i="1"/>
  <c r="D641" i="1"/>
  <c r="D603" i="1"/>
  <c r="D604" i="1"/>
  <c r="D605" i="1"/>
  <c r="D606" i="1"/>
  <c r="D608" i="1"/>
  <c r="D609" i="1"/>
  <c r="D610" i="1"/>
  <c r="D633" i="1"/>
  <c r="D611" i="1"/>
  <c r="D612" i="1"/>
  <c r="D613" i="1"/>
  <c r="D614" i="1"/>
  <c r="D584" i="1"/>
  <c r="D585" i="1"/>
  <c r="D586" i="1"/>
  <c r="D657" i="1"/>
  <c r="D587" i="1"/>
  <c r="D588" i="1"/>
  <c r="D589" i="1"/>
  <c r="D590" i="1"/>
  <c r="D592" i="1"/>
  <c r="D593" i="1"/>
  <c r="D594" i="1"/>
  <c r="D666" i="1"/>
  <c r="D595" i="1"/>
  <c r="D596" i="1"/>
  <c r="D597" i="1"/>
  <c r="D598" i="1"/>
  <c r="D616" i="1"/>
  <c r="D617" i="1"/>
  <c r="D618" i="1"/>
  <c r="D685" i="1"/>
  <c r="D619" i="1"/>
  <c r="D620" i="1"/>
  <c r="D621" i="1"/>
  <c r="D622" i="1"/>
  <c r="D624" i="1"/>
  <c r="D625" i="1"/>
  <c r="D626" i="1"/>
  <c r="D694" i="1"/>
  <c r="D627" i="1"/>
  <c r="D628" i="1"/>
  <c r="D629" i="1"/>
  <c r="D630" i="1"/>
  <c r="D642" i="1"/>
  <c r="D643" i="1"/>
  <c r="D644" i="1"/>
  <c r="D711" i="1"/>
  <c r="D645" i="1"/>
  <c r="D646" i="1"/>
  <c r="D647" i="1"/>
  <c r="D648" i="1"/>
  <c r="D634" i="1"/>
  <c r="D635" i="1"/>
  <c r="D636" i="1"/>
  <c r="D720" i="1"/>
  <c r="D637" i="1"/>
  <c r="D638" i="1"/>
  <c r="D639" i="1"/>
  <c r="D640" i="1"/>
  <c r="D686" i="1"/>
  <c r="D687" i="1"/>
  <c r="D688" i="1"/>
  <c r="D733" i="1"/>
  <c r="D689" i="1"/>
  <c r="D690" i="1"/>
  <c r="D691" i="1"/>
  <c r="D692" i="1"/>
  <c r="D695" i="1"/>
  <c r="D696" i="1"/>
  <c r="D697" i="1"/>
  <c r="D742" i="1"/>
  <c r="D698" i="1"/>
  <c r="D699" i="1"/>
  <c r="D700" i="1"/>
  <c r="D701" i="1"/>
  <c r="D754" i="1"/>
  <c r="D762" i="1"/>
  <c r="D774" i="1"/>
  <c r="D776" i="1"/>
  <c r="D778" i="1"/>
  <c r="D769" i="1"/>
  <c r="D782" i="1"/>
  <c r="D784" i="1"/>
  <c r="D786" i="1"/>
  <c r="D788" i="1"/>
  <c r="D775" i="1"/>
  <c r="D777" i="1"/>
  <c r="D779" i="1"/>
  <c r="D770" i="1"/>
  <c r="D783" i="1"/>
  <c r="D785" i="1"/>
  <c r="D787" i="1"/>
  <c r="D789" i="1"/>
  <c r="D797" i="1"/>
  <c r="D798" i="1"/>
  <c r="D799" i="1"/>
  <c r="D780" i="1"/>
  <c r="D800" i="1"/>
  <c r="D801" i="1"/>
  <c r="D802" i="1"/>
  <c r="D803" i="1"/>
  <c r="D806" i="1"/>
  <c r="D807" i="1"/>
  <c r="D808" i="1"/>
  <c r="D781" i="1"/>
  <c r="D809" i="1"/>
  <c r="D810" i="1"/>
  <c r="D811" i="1"/>
  <c r="D812" i="1"/>
  <c r="D819" i="1"/>
  <c r="D820" i="1"/>
  <c r="D821" i="1"/>
  <c r="D804" i="1"/>
  <c r="D822" i="1"/>
  <c r="D823" i="1"/>
  <c r="D824" i="1"/>
  <c r="D825" i="1"/>
  <c r="D828" i="1"/>
  <c r="D829" i="1"/>
  <c r="D830" i="1"/>
  <c r="D813" i="1"/>
  <c r="D831" i="1"/>
  <c r="D832" i="1"/>
  <c r="D833" i="1"/>
  <c r="D834" i="1"/>
  <c r="D838" i="1"/>
  <c r="D839" i="1"/>
  <c r="D840" i="1"/>
  <c r="D826" i="1"/>
  <c r="D841" i="1"/>
  <c r="D842" i="1"/>
  <c r="D843" i="1"/>
  <c r="D844" i="1"/>
  <c r="D847" i="1"/>
  <c r="D848" i="1"/>
  <c r="D849" i="1"/>
  <c r="D835" i="1"/>
  <c r="D850" i="1"/>
  <c r="D851" i="1"/>
  <c r="D852" i="1"/>
  <c r="D853" i="1"/>
  <c r="D860" i="1"/>
  <c r="D861" i="1"/>
  <c r="D862" i="1"/>
  <c r="D845" i="1"/>
  <c r="D863" i="1"/>
  <c r="D864" i="1"/>
  <c r="D865" i="1"/>
  <c r="D866" i="1"/>
  <c r="D869" i="1"/>
  <c r="D870" i="1"/>
  <c r="D871" i="1"/>
  <c r="D854" i="1"/>
  <c r="D872" i="1"/>
  <c r="D873" i="1"/>
  <c r="D874" i="1"/>
  <c r="D875" i="1"/>
  <c r="D882" i="1"/>
  <c r="D883" i="1"/>
  <c r="D884" i="1"/>
  <c r="D867" i="1"/>
  <c r="D885" i="1"/>
  <c r="D886" i="1"/>
  <c r="D887" i="1"/>
  <c r="D888" i="1"/>
  <c r="D891" i="1"/>
  <c r="D892" i="1"/>
  <c r="D893" i="1"/>
  <c r="D876" i="1"/>
  <c r="D894" i="1"/>
  <c r="D895" i="1"/>
  <c r="D896" i="1"/>
  <c r="D897" i="1"/>
  <c r="D961" i="1"/>
  <c r="D962" i="1"/>
  <c r="D963" i="1"/>
  <c r="D889" i="1"/>
  <c r="D964" i="1"/>
  <c r="D965" i="1"/>
  <c r="D966" i="1"/>
  <c r="D967" i="1"/>
  <c r="D970" i="1"/>
  <c r="D971" i="1"/>
  <c r="D972" i="1"/>
  <c r="D898" i="1"/>
  <c r="D973" i="1"/>
  <c r="D974" i="1"/>
  <c r="D975" i="1"/>
  <c r="D976" i="1"/>
  <c r="D939" i="1"/>
  <c r="D940" i="1"/>
  <c r="D941" i="1"/>
  <c r="D901" i="1"/>
  <c r="D942" i="1"/>
  <c r="D943" i="1"/>
  <c r="D944" i="1"/>
  <c r="D945" i="1"/>
  <c r="D948" i="1"/>
  <c r="D949" i="1"/>
  <c r="D950" i="1"/>
  <c r="D910" i="1"/>
  <c r="D951" i="1"/>
  <c r="D952" i="1"/>
  <c r="D953" i="1"/>
  <c r="D954" i="1"/>
  <c r="D920" i="1"/>
  <c r="D921" i="1"/>
  <c r="D922" i="1"/>
  <c r="D923" i="1"/>
  <c r="D924" i="1"/>
  <c r="D925" i="1"/>
  <c r="D926" i="1"/>
  <c r="D927" i="1"/>
  <c r="D929" i="1"/>
  <c r="D930" i="1"/>
  <c r="D931" i="1"/>
  <c r="D932" i="1"/>
  <c r="D933" i="1"/>
  <c r="D934" i="1"/>
  <c r="D935" i="1"/>
  <c r="D936" i="1"/>
  <c r="D902" i="1"/>
  <c r="D903" i="1"/>
  <c r="D904" i="1"/>
  <c r="D946" i="1"/>
  <c r="D905" i="1"/>
  <c r="D906" i="1"/>
  <c r="D907" i="1"/>
  <c r="D908" i="1"/>
  <c r="D911" i="1"/>
  <c r="D912" i="1"/>
  <c r="D913" i="1"/>
  <c r="D955" i="1"/>
  <c r="D914" i="1"/>
  <c r="D915" i="1"/>
  <c r="D916" i="1"/>
  <c r="D917" i="1"/>
  <c r="D658" i="1"/>
  <c r="D659" i="1"/>
  <c r="D660" i="1"/>
  <c r="D968" i="1"/>
  <c r="D661" i="1"/>
  <c r="D662" i="1"/>
  <c r="D663" i="1"/>
  <c r="D664" i="1"/>
  <c r="D667" i="1"/>
  <c r="D668" i="1"/>
  <c r="D669" i="1"/>
  <c r="D977" i="1"/>
  <c r="D670" i="1"/>
  <c r="D671" i="1"/>
  <c r="D672" i="1"/>
  <c r="D673" i="1"/>
  <c r="D981" i="1"/>
  <c r="D899" i="1"/>
  <c r="D72" i="1"/>
  <c r="D267" i="1"/>
  <c r="D344" i="1"/>
  <c r="D304" i="1"/>
  <c r="D248" i="1"/>
  <c r="D370" i="1"/>
  <c r="D442" i="1"/>
  <c r="D470" i="1"/>
  <c r="D132" i="1"/>
  <c r="D674" i="1"/>
  <c r="D424" i="1"/>
  <c r="D432" i="1"/>
  <c r="D441" i="1"/>
  <c r="D437" i="1"/>
  <c r="D246" i="1"/>
  <c r="D445" i="1"/>
  <c r="D382" i="1"/>
  <c r="D473" i="1"/>
  <c r="D429" i="1"/>
  <c r="D677" i="1"/>
  <c r="D525" i="1"/>
  <c r="D531" i="1"/>
  <c r="D495" i="1"/>
  <c r="D501" i="1"/>
  <c r="D507" i="1"/>
  <c r="D513" i="1"/>
  <c r="D519" i="1"/>
  <c r="D765" i="1"/>
  <c r="D528" i="1"/>
  <c r="D534" i="1"/>
  <c r="D498" i="1"/>
  <c r="D504" i="1"/>
  <c r="D510" i="1"/>
  <c r="D516" i="1"/>
  <c r="D522" i="1"/>
  <c r="D768" i="1"/>
  <c r="D451" i="1"/>
  <c r="D29" i="1"/>
  <c r="D23" i="1"/>
  <c r="D225" i="1"/>
  <c r="D213" i="1"/>
  <c r="D54" i="1"/>
  <c r="D219" i="1"/>
  <c r="D655" i="1"/>
  <c r="D82" i="1"/>
  <c r="D363" i="1"/>
  <c r="D683" i="1"/>
  <c r="D100" i="1"/>
  <c r="D88" i="1"/>
  <c r="D188" i="1"/>
  <c r="D94" i="1"/>
  <c r="D231" i="1"/>
  <c r="D746" i="1"/>
  <c r="D724" i="1"/>
  <c r="D448" i="1"/>
  <c r="D26" i="1"/>
  <c r="D20" i="1"/>
  <c r="D214" i="1"/>
  <c r="D205" i="1"/>
  <c r="D51" i="1"/>
  <c r="D208" i="1"/>
  <c r="D652" i="1"/>
  <c r="D76" i="1"/>
  <c r="D349" i="1"/>
  <c r="D680" i="1"/>
  <c r="D91" i="1"/>
  <c r="D79" i="1"/>
  <c r="D177" i="1"/>
  <c r="D85" i="1"/>
  <c r="D220" i="1"/>
  <c r="D743" i="1"/>
  <c r="D721" i="1"/>
  <c r="D116" i="1"/>
  <c r="D918" i="1"/>
  <c r="D202" i="1"/>
  <c r="D414" i="1"/>
  <c r="D492" i="1"/>
  <c r="D773" i="1"/>
  <c r="D702" i="1"/>
  <c r="D817" i="1"/>
  <c r="D858" i="1"/>
  <c r="D880" i="1"/>
  <c r="D814" i="1"/>
  <c r="D855" i="1"/>
  <c r="D877" i="1"/>
  <c r="D836" i="1"/>
  <c r="D174" i="1"/>
  <c r="D182" i="1"/>
  <c r="D294" i="1"/>
  <c r="D631" i="1"/>
  <c r="D795" i="1"/>
  <c r="D404" i="1"/>
  <c r="D792" i="1"/>
  <c r="D959" i="1"/>
  <c r="D978" i="1"/>
  <c r="D956" i="1"/>
  <c r="D48" i="1"/>
  <c r="D937" i="1"/>
  <c r="D335" i="1"/>
  <c r="D160" i="1"/>
  <c r="D980" i="1"/>
  <c r="D890" i="1"/>
  <c r="D63" i="1"/>
  <c r="D266" i="1"/>
  <c r="D346" i="1"/>
  <c r="D307" i="1"/>
  <c r="D236" i="1"/>
  <c r="D359" i="1"/>
  <c r="D425" i="1"/>
  <c r="D461" i="1"/>
  <c r="D136" i="1"/>
  <c r="D665" i="1"/>
  <c r="D385" i="1"/>
  <c r="D431" i="1"/>
  <c r="D440" i="1"/>
  <c r="D436" i="1"/>
  <c r="D245" i="1"/>
  <c r="D444" i="1"/>
  <c r="D381" i="1"/>
  <c r="D472" i="1"/>
  <c r="D428" i="1"/>
  <c r="D676" i="1"/>
  <c r="D524" i="1"/>
  <c r="D530" i="1"/>
  <c r="D494" i="1"/>
  <c r="D500" i="1"/>
  <c r="D506" i="1"/>
  <c r="D512" i="1"/>
  <c r="D518" i="1"/>
  <c r="D764" i="1"/>
  <c r="D527" i="1"/>
  <c r="D533" i="1"/>
  <c r="D497" i="1"/>
  <c r="D503" i="1"/>
  <c r="D509" i="1"/>
  <c r="D515" i="1"/>
  <c r="D521" i="1"/>
  <c r="D767" i="1"/>
  <c r="D450" i="1"/>
  <c r="D28" i="1"/>
  <c r="D22" i="1"/>
  <c r="D224" i="1"/>
  <c r="D212" i="1"/>
  <c r="D53" i="1"/>
  <c r="D218" i="1"/>
  <c r="D654" i="1"/>
  <c r="D81" i="1"/>
  <c r="D362" i="1"/>
  <c r="D682" i="1"/>
  <c r="D99" i="1"/>
  <c r="D87" i="1"/>
  <c r="D187" i="1"/>
  <c r="D93" i="1"/>
  <c r="D230" i="1"/>
  <c r="D745" i="1"/>
  <c r="D723" i="1"/>
  <c r="D447" i="1"/>
  <c r="D25" i="1"/>
  <c r="D19" i="1"/>
  <c r="D210" i="1"/>
  <c r="D204" i="1"/>
  <c r="D50" i="1"/>
  <c r="D207" i="1"/>
  <c r="D651" i="1"/>
  <c r="D75" i="1"/>
  <c r="D348" i="1"/>
  <c r="D679" i="1"/>
  <c r="D90" i="1"/>
  <c r="D78" i="1"/>
  <c r="D176" i="1"/>
  <c r="D84" i="1"/>
  <c r="D216" i="1"/>
  <c r="D734" i="1"/>
  <c r="D712" i="1"/>
  <c r="D107" i="1"/>
  <c r="D909" i="1"/>
  <c r="D193" i="1"/>
  <c r="D405" i="1"/>
  <c r="D483" i="1"/>
  <c r="D772" i="1"/>
  <c r="D693" i="1"/>
  <c r="D816" i="1"/>
  <c r="D857" i="1"/>
  <c r="D879" i="1"/>
  <c r="D805" i="1"/>
  <c r="D846" i="1"/>
  <c r="D868" i="1"/>
  <c r="D827" i="1"/>
  <c r="D165" i="1"/>
  <c r="D181" i="1"/>
  <c r="D285" i="1"/>
  <c r="D632" i="1"/>
  <c r="D794" i="1"/>
  <c r="D395" i="1"/>
  <c r="D791" i="1"/>
  <c r="D958" i="1"/>
  <c r="D969" i="1"/>
  <c r="D947" i="1"/>
  <c r="D39" i="1"/>
  <c r="D928" i="1"/>
  <c r="D326" i="1"/>
  <c r="D151" i="1"/>
  <c r="D979" i="1"/>
  <c r="D881" i="1"/>
  <c r="D73" i="1"/>
  <c r="D268" i="1"/>
  <c r="D345" i="1"/>
  <c r="D305" i="1"/>
  <c r="D221" i="1"/>
  <c r="D371" i="1"/>
  <c r="D415" i="1"/>
  <c r="D452" i="1"/>
  <c r="D133" i="1"/>
  <c r="D656" i="1"/>
  <c r="D384" i="1"/>
  <c r="D265" i="1"/>
  <c r="D337" i="1"/>
  <c r="D300" i="1"/>
  <c r="D244" i="1"/>
  <c r="D443" i="1"/>
  <c r="D380" i="1"/>
  <c r="D471" i="1"/>
  <c r="D134" i="1"/>
  <c r="D675" i="1"/>
  <c r="D523" i="1"/>
  <c r="D529" i="1"/>
  <c r="D493" i="1"/>
  <c r="D499" i="1"/>
  <c r="D505" i="1"/>
  <c r="D511" i="1"/>
  <c r="D517" i="1"/>
  <c r="D763" i="1"/>
  <c r="D526" i="1"/>
  <c r="D532" i="1"/>
  <c r="D496" i="1"/>
  <c r="D502" i="1"/>
  <c r="D508" i="1"/>
  <c r="D514" i="1"/>
  <c r="D520" i="1"/>
  <c r="D766" i="1"/>
  <c r="D449" i="1"/>
  <c r="D27" i="1"/>
  <c r="D21" i="1"/>
  <c r="D223" i="1"/>
  <c r="D211" i="1"/>
  <c r="D52" i="1"/>
  <c r="D217" i="1"/>
  <c r="D653" i="1"/>
  <c r="D80" i="1"/>
  <c r="D361" i="1"/>
  <c r="D681" i="1"/>
  <c r="D98" i="1"/>
  <c r="D86" i="1"/>
  <c r="D186" i="1"/>
  <c r="D92" i="1"/>
  <c r="D229" i="1"/>
  <c r="D744" i="1"/>
  <c r="D722" i="1"/>
  <c r="D446" i="1"/>
  <c r="D24" i="1"/>
  <c r="D18" i="1"/>
  <c r="D209" i="1"/>
  <c r="D203" i="1"/>
  <c r="D49" i="1"/>
  <c r="D206" i="1"/>
  <c r="D650" i="1"/>
  <c r="D74" i="1"/>
  <c r="D347" i="1"/>
  <c r="D678" i="1"/>
  <c r="D89" i="1"/>
  <c r="D77" i="1"/>
  <c r="D175" i="1"/>
  <c r="D83" i="1"/>
  <c r="D215" i="1"/>
  <c r="D725" i="1"/>
  <c r="D703" i="1"/>
  <c r="D95" i="1"/>
  <c r="D900" i="1"/>
  <c r="D178" i="1"/>
  <c r="D372" i="1"/>
  <c r="D474" i="1"/>
  <c r="D771" i="1"/>
  <c r="D684" i="1"/>
  <c r="D815" i="1"/>
  <c r="D856" i="1"/>
  <c r="D878" i="1"/>
  <c r="D796" i="1"/>
  <c r="D837" i="1"/>
  <c r="D859" i="1"/>
  <c r="D818" i="1"/>
  <c r="D137" i="1"/>
  <c r="D180" i="1"/>
  <c r="D276" i="1"/>
  <c r="D649" i="1"/>
  <c r="D793" i="1"/>
  <c r="D386" i="1"/>
  <c r="D790" i="1"/>
  <c r="D957" i="1"/>
  <c r="D960" i="1"/>
  <c r="D938" i="1"/>
  <c r="D30" i="1"/>
  <c r="D919" i="1"/>
  <c r="D317" i="1"/>
  <c r="D142" i="1"/>
  <c r="D2" i="1"/>
  <c r="B3" i="1"/>
  <c r="B4" i="1"/>
  <c r="L4" i="1" s="1"/>
  <c r="B5" i="1"/>
  <c r="B6" i="1"/>
  <c r="B7" i="1"/>
  <c r="B8" i="1"/>
  <c r="L8" i="1" s="1"/>
  <c r="B9" i="1"/>
  <c r="B10" i="1"/>
  <c r="B11" i="1"/>
  <c r="B12" i="1"/>
  <c r="B13" i="1"/>
  <c r="B14" i="1"/>
  <c r="B15" i="1"/>
  <c r="B16" i="1"/>
  <c r="B17" i="1"/>
  <c r="B55" i="1"/>
  <c r="B56" i="1"/>
  <c r="B57" i="1"/>
  <c r="B31" i="1"/>
  <c r="B58" i="1"/>
  <c r="B59" i="1"/>
  <c r="B60" i="1"/>
  <c r="B61" i="1"/>
  <c r="B64" i="1"/>
  <c r="B65" i="1"/>
  <c r="B66" i="1"/>
  <c r="B40" i="1"/>
  <c r="B67" i="1"/>
  <c r="L67" i="1" s="1"/>
  <c r="B68" i="1"/>
  <c r="B69" i="1"/>
  <c r="B70" i="1"/>
  <c r="B96" i="1"/>
  <c r="B97" i="1"/>
  <c r="B101" i="1"/>
  <c r="B62" i="1"/>
  <c r="B102" i="1"/>
  <c r="B103" i="1"/>
  <c r="B104" i="1"/>
  <c r="B105" i="1"/>
  <c r="B108" i="1"/>
  <c r="B109" i="1"/>
  <c r="B110" i="1"/>
  <c r="B71" i="1"/>
  <c r="B111" i="1"/>
  <c r="B112" i="1"/>
  <c r="B113" i="1"/>
  <c r="B114" i="1"/>
  <c r="B143" i="1"/>
  <c r="B144" i="1"/>
  <c r="B145" i="1"/>
  <c r="L145" i="1" s="1"/>
  <c r="B106" i="1"/>
  <c r="B146" i="1"/>
  <c r="B147" i="1"/>
  <c r="B148" i="1"/>
  <c r="B149" i="1"/>
  <c r="B152" i="1"/>
  <c r="B153" i="1"/>
  <c r="B154" i="1"/>
  <c r="B115" i="1"/>
  <c r="B155" i="1"/>
  <c r="B156" i="1"/>
  <c r="B157" i="1"/>
  <c r="B158" i="1"/>
  <c r="B249" i="1"/>
  <c r="B251" i="1"/>
  <c r="B253" i="1"/>
  <c r="B135" i="1"/>
  <c r="B257" i="1"/>
  <c r="B259" i="1"/>
  <c r="L259" i="1" s="1"/>
  <c r="B261" i="1"/>
  <c r="B263" i="1"/>
  <c r="B250" i="1"/>
  <c r="B252" i="1"/>
  <c r="B254" i="1"/>
  <c r="B124" i="1"/>
  <c r="B258" i="1"/>
  <c r="B260" i="1"/>
  <c r="B262" i="1"/>
  <c r="B264" i="1"/>
  <c r="B277" i="1"/>
  <c r="B278" i="1"/>
  <c r="B279" i="1"/>
  <c r="B150" i="1"/>
  <c r="B280" i="1"/>
  <c r="B281" i="1"/>
  <c r="L281" i="1" s="1"/>
  <c r="B282" i="1"/>
  <c r="B283" i="1"/>
  <c r="B286" i="1"/>
  <c r="B287" i="1"/>
  <c r="B288" i="1"/>
  <c r="B159" i="1"/>
  <c r="B289" i="1"/>
  <c r="B290" i="1"/>
  <c r="B291" i="1"/>
  <c r="B292" i="1"/>
  <c r="B308" i="1"/>
  <c r="B309" i="1"/>
  <c r="B310" i="1"/>
  <c r="B138" i="1"/>
  <c r="B311" i="1"/>
  <c r="B312" i="1"/>
  <c r="L312" i="1" s="1"/>
  <c r="B313" i="1"/>
  <c r="B314" i="1"/>
  <c r="B316" i="1"/>
  <c r="B336" i="1"/>
  <c r="B338" i="1"/>
  <c r="B166" i="1"/>
  <c r="B339" i="1"/>
  <c r="B340" i="1"/>
  <c r="B341" i="1"/>
  <c r="B342" i="1"/>
  <c r="B270" i="1"/>
  <c r="B271" i="1"/>
  <c r="B272" i="1"/>
  <c r="B179" i="1"/>
  <c r="B273" i="1"/>
  <c r="B274" i="1"/>
  <c r="L274" i="1" s="1"/>
  <c r="B275" i="1"/>
  <c r="B295" i="1"/>
  <c r="B296" i="1"/>
  <c r="B269" i="1"/>
  <c r="B297" i="1"/>
  <c r="B194" i="1"/>
  <c r="B298" i="1"/>
  <c r="B299" i="1"/>
  <c r="B301" i="1"/>
  <c r="B302" i="1"/>
  <c r="B139" i="1"/>
  <c r="B140" i="1"/>
  <c r="B141" i="1"/>
  <c r="B222" i="1"/>
  <c r="B161" i="1"/>
  <c r="B162" i="1"/>
  <c r="L162" i="1" s="1"/>
  <c r="B163" i="1"/>
  <c r="B164" i="1"/>
  <c r="B167" i="1"/>
  <c r="B168" i="1"/>
  <c r="B169" i="1"/>
  <c r="B237" i="1"/>
  <c r="B170" i="1"/>
  <c r="B171" i="1"/>
  <c r="B172" i="1"/>
  <c r="B173" i="1"/>
  <c r="B387" i="1"/>
  <c r="B388" i="1"/>
  <c r="B389" i="1"/>
  <c r="B255" i="1"/>
  <c r="B390" i="1"/>
  <c r="B391" i="1"/>
  <c r="L391" i="1" s="1"/>
  <c r="B392" i="1"/>
  <c r="B393" i="1"/>
  <c r="B396" i="1"/>
  <c r="B397" i="1"/>
  <c r="B398" i="1"/>
  <c r="B256" i="1"/>
  <c r="B399" i="1"/>
  <c r="B400" i="1"/>
  <c r="B401" i="1"/>
  <c r="B402" i="1"/>
  <c r="B183" i="1"/>
  <c r="B184" i="1"/>
  <c r="B185" i="1"/>
  <c r="B284" i="1"/>
  <c r="B189" i="1"/>
  <c r="B190" i="1"/>
  <c r="L190" i="1" s="1"/>
  <c r="B191" i="1"/>
  <c r="B192" i="1"/>
  <c r="B195" i="1"/>
  <c r="B196" i="1"/>
  <c r="B197" i="1"/>
  <c r="B293" i="1"/>
  <c r="B198" i="1"/>
  <c r="B199" i="1"/>
  <c r="B200" i="1"/>
  <c r="B201" i="1"/>
  <c r="B226" i="1"/>
  <c r="B227" i="1"/>
  <c r="B228" i="1"/>
  <c r="B306" i="1"/>
  <c r="B232" i="1"/>
  <c r="B233" i="1"/>
  <c r="L233" i="1" s="1"/>
  <c r="B234" i="1"/>
  <c r="B235" i="1"/>
  <c r="B238" i="1"/>
  <c r="B239" i="1"/>
  <c r="B240" i="1"/>
  <c r="B303" i="1"/>
  <c r="B241" i="1"/>
  <c r="B242" i="1"/>
  <c r="B243" i="1"/>
  <c r="B247" i="1"/>
  <c r="B351" i="1"/>
  <c r="B352" i="1"/>
  <c r="B353" i="1"/>
  <c r="B318" i="1"/>
  <c r="B354" i="1"/>
  <c r="B355" i="1"/>
  <c r="L355" i="1" s="1"/>
  <c r="B356" i="1"/>
  <c r="B357" i="1"/>
  <c r="B360" i="1"/>
  <c r="B364" i="1"/>
  <c r="B350" i="1"/>
  <c r="B327" i="1"/>
  <c r="B365" i="1"/>
  <c r="B366" i="1"/>
  <c r="B367" i="1"/>
  <c r="B368" i="1"/>
  <c r="B319" i="1"/>
  <c r="B320" i="1"/>
  <c r="B321" i="1"/>
  <c r="B315" i="1"/>
  <c r="B322" i="1"/>
  <c r="B323" i="1"/>
  <c r="L323" i="1" s="1"/>
  <c r="B324" i="1"/>
  <c r="B325" i="1"/>
  <c r="B328" i="1"/>
  <c r="B329" i="1"/>
  <c r="B330" i="1"/>
  <c r="L330" i="1" s="1"/>
  <c r="B343" i="1"/>
  <c r="B331" i="1"/>
  <c r="B332" i="1"/>
  <c r="B333" i="1"/>
  <c r="B334" i="1"/>
  <c r="B373" i="1"/>
  <c r="B374" i="1"/>
  <c r="B375" i="1"/>
  <c r="B358" i="1"/>
  <c r="B376" i="1"/>
  <c r="B377" i="1"/>
  <c r="L377" i="1" s="1"/>
  <c r="B378" i="1"/>
  <c r="B379" i="1"/>
  <c r="B406" i="1"/>
  <c r="B407" i="1"/>
  <c r="B408" i="1"/>
  <c r="L408" i="1" s="1"/>
  <c r="B369" i="1"/>
  <c r="B409" i="1"/>
  <c r="B410" i="1"/>
  <c r="B411" i="1"/>
  <c r="B412" i="1"/>
  <c r="B416" i="1"/>
  <c r="B417" i="1"/>
  <c r="B418" i="1"/>
  <c r="B394" i="1"/>
  <c r="B419" i="1"/>
  <c r="L419" i="1" s="1"/>
  <c r="B420" i="1"/>
  <c r="B421" i="1"/>
  <c r="L421" i="1" s="1"/>
  <c r="B422" i="1"/>
  <c r="B426" i="1"/>
  <c r="B427" i="1"/>
  <c r="B430" i="1"/>
  <c r="B403" i="1"/>
  <c r="B433" i="1"/>
  <c r="B434" i="1"/>
  <c r="B435" i="1"/>
  <c r="B438" i="1"/>
  <c r="B32" i="1"/>
  <c r="B33" i="1"/>
  <c r="L33" i="1" s="1"/>
  <c r="B34" i="1"/>
  <c r="B383" i="1"/>
  <c r="B35" i="1"/>
  <c r="L35" i="1" s="1"/>
  <c r="B36" i="1"/>
  <c r="B37" i="1"/>
  <c r="B38" i="1"/>
  <c r="B41" i="1"/>
  <c r="B42" i="1"/>
  <c r="B43" i="1"/>
  <c r="B413" i="1"/>
  <c r="B44" i="1"/>
  <c r="B45" i="1"/>
  <c r="L45" i="1" s="1"/>
  <c r="B46" i="1"/>
  <c r="B47" i="1"/>
  <c r="B453" i="1"/>
  <c r="B454" i="1"/>
  <c r="L454" i="1" s="1"/>
  <c r="B455" i="1"/>
  <c r="B423" i="1"/>
  <c r="B456" i="1"/>
  <c r="B457" i="1"/>
  <c r="B458" i="1"/>
  <c r="B459" i="1"/>
  <c r="B462" i="1"/>
  <c r="B463" i="1"/>
  <c r="B464" i="1"/>
  <c r="L464" i="1" s="1"/>
  <c r="B439" i="1"/>
  <c r="B465" i="1"/>
  <c r="B466" i="1"/>
  <c r="L466" i="1" s="1"/>
  <c r="B467" i="1"/>
  <c r="B468" i="1"/>
  <c r="B475" i="1"/>
  <c r="B476" i="1"/>
  <c r="B477" i="1"/>
  <c r="B460" i="1"/>
  <c r="B478" i="1"/>
  <c r="B479" i="1"/>
  <c r="B480" i="1"/>
  <c r="L480" i="1" s="1"/>
  <c r="B481" i="1"/>
  <c r="B484" i="1"/>
  <c r="B485" i="1"/>
  <c r="B486" i="1"/>
  <c r="L486" i="1" s="1"/>
  <c r="B469" i="1"/>
  <c r="B487" i="1"/>
  <c r="B488" i="1"/>
  <c r="B489" i="1"/>
  <c r="B490" i="1"/>
  <c r="B726" i="1"/>
  <c r="B727" i="1"/>
  <c r="B728" i="1"/>
  <c r="B482" i="1"/>
  <c r="B729" i="1"/>
  <c r="L729" i="1" s="1"/>
  <c r="B730" i="1"/>
  <c r="B731" i="1"/>
  <c r="L731" i="1" s="1"/>
  <c r="B732" i="1"/>
  <c r="B735" i="1"/>
  <c r="B736" i="1"/>
  <c r="B737" i="1"/>
  <c r="B491" i="1"/>
  <c r="B738" i="1"/>
  <c r="B739" i="1"/>
  <c r="B740" i="1"/>
  <c r="B741" i="1"/>
  <c r="B704" i="1"/>
  <c r="B705" i="1"/>
  <c r="L705" i="1" s="1"/>
  <c r="B706" i="1"/>
  <c r="B535" i="1"/>
  <c r="B707" i="1"/>
  <c r="L707" i="1" s="1"/>
  <c r="B708" i="1"/>
  <c r="B709" i="1"/>
  <c r="B710" i="1"/>
  <c r="B713" i="1"/>
  <c r="B714" i="1"/>
  <c r="B715" i="1"/>
  <c r="B543" i="1"/>
  <c r="B716" i="1"/>
  <c r="B717" i="1"/>
  <c r="L717" i="1" s="1"/>
  <c r="B718" i="1"/>
  <c r="B719" i="1"/>
  <c r="B117" i="1"/>
  <c r="B118" i="1"/>
  <c r="L118" i="1" s="1"/>
  <c r="B119" i="1"/>
  <c r="B551" i="1"/>
  <c r="B120" i="1"/>
  <c r="B121" i="1"/>
  <c r="B122" i="1"/>
  <c r="B123" i="1"/>
  <c r="B125" i="1"/>
  <c r="B126" i="1"/>
  <c r="B127" i="1"/>
  <c r="L127" i="1" s="1"/>
  <c r="B559" i="1"/>
  <c r="B128" i="1"/>
  <c r="B129" i="1"/>
  <c r="L129" i="1" s="1"/>
  <c r="B130" i="1"/>
  <c r="B131" i="1"/>
  <c r="B747" i="1"/>
  <c r="B748" i="1"/>
  <c r="B749" i="1"/>
  <c r="B567" i="1"/>
  <c r="B750" i="1"/>
  <c r="B751" i="1"/>
  <c r="B752" i="1"/>
  <c r="L752" i="1" s="1"/>
  <c r="B753" i="1"/>
  <c r="B755" i="1"/>
  <c r="B756" i="1"/>
  <c r="B757" i="1"/>
  <c r="L757" i="1" s="1"/>
  <c r="B575" i="1"/>
  <c r="B758" i="1"/>
  <c r="B759" i="1"/>
  <c r="B760" i="1"/>
  <c r="B761" i="1"/>
  <c r="B536" i="1"/>
  <c r="B537" i="1"/>
  <c r="B538" i="1"/>
  <c r="B583" i="1"/>
  <c r="B539" i="1"/>
  <c r="L539" i="1" s="1"/>
  <c r="B540" i="1"/>
  <c r="B541" i="1"/>
  <c r="L541" i="1" s="1"/>
  <c r="B542" i="1"/>
  <c r="B544" i="1"/>
  <c r="B545" i="1"/>
  <c r="B546" i="1"/>
  <c r="B591" i="1"/>
  <c r="B547" i="1"/>
  <c r="B548" i="1"/>
  <c r="B549" i="1"/>
  <c r="B550" i="1"/>
  <c r="B568" i="1"/>
  <c r="B569" i="1"/>
  <c r="L569" i="1" s="1"/>
  <c r="B570" i="1"/>
  <c r="B599" i="1"/>
  <c r="B571" i="1"/>
  <c r="L571" i="1" s="1"/>
  <c r="B572" i="1"/>
  <c r="B573" i="1"/>
  <c r="B574" i="1"/>
  <c r="B576" i="1"/>
  <c r="B577" i="1"/>
  <c r="B578" i="1"/>
  <c r="B607" i="1"/>
  <c r="B579" i="1"/>
  <c r="B580" i="1"/>
  <c r="L580" i="1" s="1"/>
  <c r="B581" i="1"/>
  <c r="B582" i="1"/>
  <c r="B552" i="1"/>
  <c r="B553" i="1"/>
  <c r="L553" i="1" s="1"/>
  <c r="B554" i="1"/>
  <c r="B615" i="1"/>
  <c r="B555" i="1"/>
  <c r="B556" i="1"/>
  <c r="B557" i="1"/>
  <c r="B558" i="1"/>
  <c r="B560" i="1"/>
  <c r="B561" i="1"/>
  <c r="B562" i="1"/>
  <c r="L562" i="1" s="1"/>
  <c r="B623" i="1"/>
  <c r="B563" i="1"/>
  <c r="B564" i="1"/>
  <c r="L564" i="1" s="1"/>
  <c r="B565" i="1"/>
  <c r="B566" i="1"/>
  <c r="B600" i="1"/>
  <c r="B601" i="1"/>
  <c r="B602" i="1"/>
  <c r="B641" i="1"/>
  <c r="B603" i="1"/>
  <c r="B604" i="1"/>
  <c r="B605" i="1"/>
  <c r="L605" i="1" s="1"/>
  <c r="B606" i="1"/>
  <c r="B608" i="1"/>
  <c r="B609" i="1"/>
  <c r="B610" i="1"/>
  <c r="L610" i="1" s="1"/>
  <c r="B633" i="1"/>
  <c r="B611" i="1"/>
  <c r="B612" i="1"/>
  <c r="B613" i="1"/>
  <c r="B614" i="1"/>
  <c r="B584" i="1"/>
  <c r="B585" i="1"/>
  <c r="B586" i="1"/>
  <c r="B657" i="1"/>
  <c r="B587" i="1"/>
  <c r="L587" i="1" s="1"/>
  <c r="B588" i="1"/>
  <c r="B589" i="1"/>
  <c r="L589" i="1" s="1"/>
  <c r="B590" i="1"/>
  <c r="B592" i="1"/>
  <c r="B593" i="1"/>
  <c r="B594" i="1"/>
  <c r="B666" i="1"/>
  <c r="B595" i="1"/>
  <c r="B596" i="1"/>
  <c r="B597" i="1"/>
  <c r="B598" i="1"/>
  <c r="B616" i="1"/>
  <c r="B617" i="1"/>
  <c r="L617" i="1" s="1"/>
  <c r="B618" i="1"/>
  <c r="B685" i="1"/>
  <c r="B619" i="1"/>
  <c r="L619" i="1" s="1"/>
  <c r="B620" i="1"/>
  <c r="B621" i="1"/>
  <c r="B622" i="1"/>
  <c r="B624" i="1"/>
  <c r="B625" i="1"/>
  <c r="B626" i="1"/>
  <c r="B694" i="1"/>
  <c r="B627" i="1"/>
  <c r="B628" i="1"/>
  <c r="L628" i="1" s="1"/>
  <c r="B629" i="1"/>
  <c r="B630" i="1"/>
  <c r="B642" i="1"/>
  <c r="B643" i="1"/>
  <c r="L643" i="1" s="1"/>
  <c r="B644" i="1"/>
  <c r="B711" i="1"/>
  <c r="B645" i="1"/>
  <c r="B646" i="1"/>
  <c r="B647" i="1"/>
  <c r="B648" i="1"/>
  <c r="B634" i="1"/>
  <c r="B635" i="1"/>
  <c r="B636" i="1"/>
  <c r="L636" i="1" s="1"/>
  <c r="B720" i="1"/>
  <c r="B637" i="1"/>
  <c r="B638" i="1"/>
  <c r="L638" i="1" s="1"/>
  <c r="B639" i="1"/>
  <c r="B640" i="1"/>
  <c r="B686" i="1"/>
  <c r="B687" i="1"/>
  <c r="B688" i="1"/>
  <c r="B733" i="1"/>
  <c r="B689" i="1"/>
  <c r="B690" i="1"/>
  <c r="B691" i="1"/>
  <c r="L691" i="1" s="1"/>
  <c r="B692" i="1"/>
  <c r="B695" i="1"/>
  <c r="K695" i="1" s="1"/>
  <c r="M695" i="1" s="1"/>
  <c r="B696" i="1"/>
  <c r="B697" i="1"/>
  <c r="L697" i="1" s="1"/>
  <c r="B742" i="1"/>
  <c r="B698" i="1"/>
  <c r="B699" i="1"/>
  <c r="B700" i="1"/>
  <c r="B701" i="1"/>
  <c r="B754" i="1"/>
  <c r="B762" i="1"/>
  <c r="B774" i="1"/>
  <c r="B776" i="1"/>
  <c r="B778" i="1"/>
  <c r="L778" i="1" s="1"/>
  <c r="B769" i="1"/>
  <c r="B782" i="1"/>
  <c r="L782" i="1" s="1"/>
  <c r="B784" i="1"/>
  <c r="B786" i="1"/>
  <c r="B788" i="1"/>
  <c r="B775" i="1"/>
  <c r="B777" i="1"/>
  <c r="B779" i="1"/>
  <c r="B770" i="1"/>
  <c r="B783" i="1"/>
  <c r="B785" i="1"/>
  <c r="B787" i="1"/>
  <c r="B789" i="1"/>
  <c r="L789" i="1" s="1"/>
  <c r="B797" i="1"/>
  <c r="B798" i="1"/>
  <c r="B799" i="1"/>
  <c r="L799" i="1" s="1"/>
  <c r="B780" i="1"/>
  <c r="B800" i="1"/>
  <c r="B801" i="1"/>
  <c r="B802" i="1"/>
  <c r="B803" i="1"/>
  <c r="B806" i="1"/>
  <c r="B807" i="1"/>
  <c r="B808" i="1"/>
  <c r="B781" i="1"/>
  <c r="L781" i="1" s="1"/>
  <c r="B809" i="1"/>
  <c r="B810" i="1"/>
  <c r="B811" i="1"/>
  <c r="B812" i="1"/>
  <c r="L812" i="1" s="1"/>
  <c r="B819" i="1"/>
  <c r="B820" i="1"/>
  <c r="B821" i="1"/>
  <c r="B804" i="1"/>
  <c r="B822" i="1"/>
  <c r="B823" i="1"/>
  <c r="B824" i="1"/>
  <c r="B825" i="1"/>
  <c r="B828" i="1"/>
  <c r="L828" i="1" s="1"/>
  <c r="B829" i="1"/>
  <c r="B830" i="1"/>
  <c r="B813" i="1"/>
  <c r="L813" i="1" s="1"/>
  <c r="B831" i="1"/>
  <c r="B832" i="1"/>
  <c r="B833" i="1"/>
  <c r="B834" i="1"/>
  <c r="B838" i="1"/>
  <c r="B839" i="1"/>
  <c r="B840" i="1"/>
  <c r="B826" i="1"/>
  <c r="B841" i="1"/>
  <c r="L841" i="1" s="1"/>
  <c r="B842" i="1"/>
  <c r="B843" i="1"/>
  <c r="B844" i="1"/>
  <c r="B847" i="1"/>
  <c r="L847" i="1" s="1"/>
  <c r="B848" i="1"/>
  <c r="B849" i="1"/>
  <c r="B835" i="1"/>
  <c r="B850" i="1"/>
  <c r="B851" i="1"/>
  <c r="B852" i="1"/>
  <c r="B853" i="1"/>
  <c r="B860" i="1"/>
  <c r="B861" i="1"/>
  <c r="B862" i="1"/>
  <c r="L862" i="1" s="1"/>
  <c r="B845" i="1"/>
  <c r="B863" i="1"/>
  <c r="L863" i="1" s="1"/>
  <c r="B864" i="1"/>
  <c r="B865" i="1"/>
  <c r="B866" i="1"/>
  <c r="B869" i="1"/>
  <c r="B870" i="1"/>
  <c r="B871" i="1"/>
  <c r="B854" i="1"/>
  <c r="B872" i="1"/>
  <c r="B873" i="1"/>
  <c r="B874" i="1"/>
  <c r="B875" i="1"/>
  <c r="L875" i="1" s="1"/>
  <c r="B882" i="1"/>
  <c r="B883" i="1"/>
  <c r="B884" i="1"/>
  <c r="L884" i="1" s="1"/>
  <c r="B867" i="1"/>
  <c r="B885" i="1"/>
  <c r="B886" i="1"/>
  <c r="B887" i="1"/>
  <c r="B888" i="1"/>
  <c r="B891" i="1"/>
  <c r="B892" i="1"/>
  <c r="B893" i="1"/>
  <c r="B876" i="1"/>
  <c r="L876" i="1" s="1"/>
  <c r="B894" i="1"/>
  <c r="B895" i="1"/>
  <c r="B896" i="1"/>
  <c r="B897" i="1"/>
  <c r="L897" i="1" s="1"/>
  <c r="B961" i="1"/>
  <c r="B962" i="1"/>
  <c r="B963" i="1"/>
  <c r="B889" i="1"/>
  <c r="B964" i="1"/>
  <c r="B965" i="1"/>
  <c r="B966" i="1"/>
  <c r="B967" i="1"/>
  <c r="B970" i="1"/>
  <c r="L970" i="1" s="1"/>
  <c r="B971" i="1"/>
  <c r="B972" i="1"/>
  <c r="B898" i="1"/>
  <c r="L898" i="1" s="1"/>
  <c r="B973" i="1"/>
  <c r="B974" i="1"/>
  <c r="B975" i="1"/>
  <c r="B976" i="1"/>
  <c r="B939" i="1"/>
  <c r="B940" i="1"/>
  <c r="B941" i="1"/>
  <c r="B901" i="1"/>
  <c r="B942" i="1"/>
  <c r="L942" i="1" s="1"/>
  <c r="B943" i="1"/>
  <c r="B944" i="1"/>
  <c r="B945" i="1"/>
  <c r="B948" i="1"/>
  <c r="L948" i="1" s="1"/>
  <c r="B949" i="1"/>
  <c r="B950" i="1"/>
  <c r="B910" i="1"/>
  <c r="B951" i="1"/>
  <c r="B952" i="1"/>
  <c r="B953" i="1"/>
  <c r="B954" i="1"/>
  <c r="B920" i="1"/>
  <c r="B921" i="1"/>
  <c r="B922" i="1"/>
  <c r="L922" i="1" s="1"/>
  <c r="B923" i="1"/>
  <c r="B924" i="1"/>
  <c r="L924" i="1" s="1"/>
  <c r="B925" i="1"/>
  <c r="B926" i="1"/>
  <c r="B927" i="1"/>
  <c r="B929" i="1"/>
  <c r="B930" i="1"/>
  <c r="B931" i="1"/>
  <c r="B932" i="1"/>
  <c r="B933" i="1"/>
  <c r="B934" i="1"/>
  <c r="B935" i="1"/>
  <c r="B936" i="1"/>
  <c r="L936" i="1" s="1"/>
  <c r="B902" i="1"/>
  <c r="B903" i="1"/>
  <c r="K903" i="1" s="1"/>
  <c r="M903" i="1" s="1"/>
  <c r="B904" i="1"/>
  <c r="L904" i="1" s="1"/>
  <c r="B946" i="1"/>
  <c r="B905" i="1"/>
  <c r="B906" i="1"/>
  <c r="B907" i="1"/>
  <c r="B908" i="1"/>
  <c r="B911" i="1"/>
  <c r="B912" i="1"/>
  <c r="B913" i="1"/>
  <c r="B955" i="1"/>
  <c r="L955" i="1" s="1"/>
  <c r="B914" i="1"/>
  <c r="B915" i="1"/>
  <c r="B916" i="1"/>
  <c r="B917" i="1"/>
  <c r="L917" i="1" s="1"/>
  <c r="B658" i="1"/>
  <c r="B659" i="1"/>
  <c r="B660" i="1"/>
  <c r="B968" i="1"/>
  <c r="B661" i="1"/>
  <c r="B662" i="1"/>
  <c r="B663" i="1"/>
  <c r="B664" i="1"/>
  <c r="B667" i="1"/>
  <c r="L667" i="1" s="1"/>
  <c r="B668" i="1"/>
  <c r="B669" i="1"/>
  <c r="L669" i="1" s="1"/>
  <c r="B977" i="1"/>
  <c r="B670" i="1"/>
  <c r="B671" i="1"/>
  <c r="B672" i="1"/>
  <c r="B673" i="1"/>
  <c r="B981" i="1"/>
  <c r="B899" i="1"/>
  <c r="B72" i="1"/>
  <c r="L72" i="1" s="1"/>
  <c r="B267" i="1"/>
  <c r="L267" i="1" s="1"/>
  <c r="B344" i="1"/>
  <c r="L344" i="1" s="1"/>
  <c r="B304" i="1"/>
  <c r="B248" i="1"/>
  <c r="B370" i="1"/>
  <c r="B442" i="1"/>
  <c r="B470" i="1"/>
  <c r="B132" i="1"/>
  <c r="B674" i="1"/>
  <c r="B424" i="1"/>
  <c r="L424" i="1" s="1"/>
  <c r="B432" i="1"/>
  <c r="B441" i="1"/>
  <c r="L441" i="1" s="1"/>
  <c r="B437" i="1"/>
  <c r="L437" i="1" s="1"/>
  <c r="B246" i="1"/>
  <c r="B445" i="1"/>
  <c r="B382" i="1"/>
  <c r="B473" i="1"/>
  <c r="B429" i="1"/>
  <c r="B677" i="1"/>
  <c r="B525" i="1"/>
  <c r="L525" i="1" s="1"/>
  <c r="B531" i="1"/>
  <c r="L531" i="1" s="1"/>
  <c r="B495" i="1"/>
  <c r="L495" i="1" s="1"/>
  <c r="B501" i="1"/>
  <c r="B507" i="1"/>
  <c r="B513" i="1"/>
  <c r="B519" i="1"/>
  <c r="B765" i="1"/>
  <c r="B528" i="1"/>
  <c r="B534" i="1"/>
  <c r="L534" i="1" s="1"/>
  <c r="B498" i="1"/>
  <c r="L498" i="1" s="1"/>
  <c r="B504" i="1"/>
  <c r="L504" i="1" s="1"/>
  <c r="B510" i="1"/>
  <c r="B516" i="1"/>
  <c r="B522" i="1"/>
  <c r="B768" i="1"/>
  <c r="B451" i="1"/>
  <c r="B29" i="1"/>
  <c r="B23" i="1"/>
  <c r="L23" i="1" s="1"/>
  <c r="B225" i="1"/>
  <c r="L225" i="1" s="1"/>
  <c r="B213" i="1"/>
  <c r="L213" i="1" s="1"/>
  <c r="B54" i="1"/>
  <c r="B219" i="1"/>
  <c r="B655" i="1"/>
  <c r="B82" i="1"/>
  <c r="B363" i="1"/>
  <c r="B683" i="1"/>
  <c r="B100" i="1"/>
  <c r="L100" i="1" s="1"/>
  <c r="B88" i="1"/>
  <c r="L88" i="1" s="1"/>
  <c r="B188" i="1"/>
  <c r="L188" i="1" s="1"/>
  <c r="B94" i="1"/>
  <c r="B231" i="1"/>
  <c r="B746" i="1"/>
  <c r="B724" i="1"/>
  <c r="L724" i="1" s="1"/>
  <c r="B448" i="1"/>
  <c r="B26" i="1"/>
  <c r="B20" i="1"/>
  <c r="L20" i="1" s="1"/>
  <c r="B214" i="1"/>
  <c r="L214" i="1" s="1"/>
  <c r="B205" i="1"/>
  <c r="L205" i="1" s="1"/>
  <c r="B51" i="1"/>
  <c r="B208" i="1"/>
  <c r="B652" i="1"/>
  <c r="B76" i="1"/>
  <c r="L76" i="1" s="1"/>
  <c r="B349" i="1"/>
  <c r="K349" i="1" s="1"/>
  <c r="M349" i="1" s="1"/>
  <c r="B680" i="1"/>
  <c r="B91" i="1"/>
  <c r="L91" i="1" s="1"/>
  <c r="B79" i="1"/>
  <c r="L79" i="1" s="1"/>
  <c r="B177" i="1"/>
  <c r="B85" i="1"/>
  <c r="L85" i="1" s="1"/>
  <c r="B220" i="1"/>
  <c r="B743" i="1"/>
  <c r="B721" i="1"/>
  <c r="L721" i="1" s="1"/>
  <c r="B116" i="1"/>
  <c r="B918" i="1"/>
  <c r="B202" i="1"/>
  <c r="L202" i="1" s="1"/>
  <c r="B414" i="1"/>
  <c r="B492" i="1"/>
  <c r="L492" i="1" s="1"/>
  <c r="B773" i="1"/>
  <c r="L773" i="1" s="1"/>
  <c r="B702" i="1"/>
  <c r="B817" i="1"/>
  <c r="B858" i="1"/>
  <c r="L858" i="1" s="1"/>
  <c r="B880" i="1"/>
  <c r="B814" i="1"/>
  <c r="B855" i="1"/>
  <c r="B877" i="1"/>
  <c r="L877" i="1" s="1"/>
  <c r="B836" i="1"/>
  <c r="L836" i="1" s="1"/>
  <c r="B174" i="1"/>
  <c r="L174" i="1" s="1"/>
  <c r="B182" i="1"/>
  <c r="B294" i="1"/>
  <c r="B631" i="1"/>
  <c r="L631" i="1" s="1"/>
  <c r="B795" i="1"/>
  <c r="B404" i="1"/>
  <c r="B792" i="1"/>
  <c r="B959" i="1"/>
  <c r="L959" i="1" s="1"/>
  <c r="B978" i="1"/>
  <c r="L978" i="1" s="1"/>
  <c r="B956" i="1"/>
  <c r="L956" i="1" s="1"/>
  <c r="B48" i="1"/>
  <c r="B937" i="1"/>
  <c r="B335" i="1"/>
  <c r="L335" i="1" s="1"/>
  <c r="B160" i="1"/>
  <c r="B980" i="1"/>
  <c r="B890" i="1"/>
  <c r="B63" i="1"/>
  <c r="L63" i="1" s="1"/>
  <c r="B266" i="1"/>
  <c r="L266" i="1" s="1"/>
  <c r="B346" i="1"/>
  <c r="L346" i="1" s="1"/>
  <c r="B307" i="1"/>
  <c r="B236" i="1"/>
  <c r="B359" i="1"/>
  <c r="B425" i="1"/>
  <c r="L425" i="1" s="1"/>
  <c r="B461" i="1"/>
  <c r="B136" i="1"/>
  <c r="B665" i="1"/>
  <c r="L665" i="1" s="1"/>
  <c r="B385" i="1"/>
  <c r="L385" i="1" s="1"/>
  <c r="B431" i="1"/>
  <c r="L431" i="1" s="1"/>
  <c r="B440" i="1"/>
  <c r="B436" i="1"/>
  <c r="B245" i="1"/>
  <c r="B444" i="1"/>
  <c r="L444" i="1" s="1"/>
  <c r="B381" i="1"/>
  <c r="B472" i="1"/>
  <c r="B428" i="1"/>
  <c r="L428" i="1" s="1"/>
  <c r="B676" i="1"/>
  <c r="L676" i="1" s="1"/>
  <c r="B524" i="1"/>
  <c r="L524" i="1" s="1"/>
  <c r="B530" i="1"/>
  <c r="B494" i="1"/>
  <c r="B500" i="1"/>
  <c r="B506" i="1"/>
  <c r="L506" i="1" s="1"/>
  <c r="B512" i="1"/>
  <c r="B518" i="1"/>
  <c r="B764" i="1"/>
  <c r="L764" i="1" s="1"/>
  <c r="B527" i="1"/>
  <c r="L527" i="1" s="1"/>
  <c r="B533" i="1"/>
  <c r="B497" i="1"/>
  <c r="L497" i="1" s="1"/>
  <c r="B503" i="1"/>
  <c r="B509" i="1"/>
  <c r="B515" i="1"/>
  <c r="L515" i="1" s="1"/>
  <c r="B521" i="1"/>
  <c r="B767" i="1"/>
  <c r="B450" i="1"/>
  <c r="L450" i="1" s="1"/>
  <c r="B28" i="1"/>
  <c r="B22" i="1"/>
  <c r="L22" i="1" s="1"/>
  <c r="B224" i="1"/>
  <c r="L224" i="1" s="1"/>
  <c r="B212" i="1"/>
  <c r="B53" i="1"/>
  <c r="B218" i="1"/>
  <c r="L218" i="1" s="1"/>
  <c r="B654" i="1"/>
  <c r="B81" i="1"/>
  <c r="B362" i="1"/>
  <c r="B682" i="1"/>
  <c r="L682" i="1" s="1"/>
  <c r="B99" i="1"/>
  <c r="L99" i="1" s="1"/>
  <c r="B87" i="1"/>
  <c r="L87" i="1" s="1"/>
  <c r="B187" i="1"/>
  <c r="B93" i="1"/>
  <c r="B230" i="1"/>
  <c r="L230" i="1" s="1"/>
  <c r="B745" i="1"/>
  <c r="B723" i="1"/>
  <c r="B447" i="1"/>
  <c r="B25" i="1"/>
  <c r="L25" i="1" s="1"/>
  <c r="B19" i="1"/>
  <c r="L19" i="1" s="1"/>
  <c r="B210" i="1"/>
  <c r="L210" i="1" s="1"/>
  <c r="B204" i="1"/>
  <c r="B50" i="1"/>
  <c r="B207" i="1"/>
  <c r="L207" i="1" s="1"/>
  <c r="B651" i="1"/>
  <c r="B75" i="1"/>
  <c r="B348" i="1"/>
  <c r="B679" i="1"/>
  <c r="L679" i="1" s="1"/>
  <c r="B90" i="1"/>
  <c r="L90" i="1" s="1"/>
  <c r="B78" i="1"/>
  <c r="L78" i="1" s="1"/>
  <c r="B176" i="1"/>
  <c r="B84" i="1"/>
  <c r="B216" i="1"/>
  <c r="B734" i="1"/>
  <c r="L734" i="1" s="1"/>
  <c r="B712" i="1"/>
  <c r="B107" i="1"/>
  <c r="B909" i="1"/>
  <c r="L909" i="1" s="1"/>
  <c r="B193" i="1"/>
  <c r="L193" i="1" s="1"/>
  <c r="B405" i="1"/>
  <c r="L405" i="1" s="1"/>
  <c r="B483" i="1"/>
  <c r="B772" i="1"/>
  <c r="B693" i="1"/>
  <c r="L693" i="1" s="1"/>
  <c r="B816" i="1"/>
  <c r="B857" i="1"/>
  <c r="B879" i="1"/>
  <c r="L879" i="1" s="1"/>
  <c r="B805" i="1"/>
  <c r="L805" i="1" s="1"/>
  <c r="B846" i="1"/>
  <c r="L846" i="1" s="1"/>
  <c r="B868" i="1"/>
  <c r="B827" i="1"/>
  <c r="B165" i="1"/>
  <c r="L165" i="1" s="1"/>
  <c r="B181" i="1"/>
  <c r="B285" i="1"/>
  <c r="B632" i="1"/>
  <c r="L632" i="1" s="1"/>
  <c r="B794" i="1"/>
  <c r="L794" i="1" s="1"/>
  <c r="B395" i="1"/>
  <c r="L395" i="1" s="1"/>
  <c r="B791" i="1"/>
  <c r="B958" i="1"/>
  <c r="B969" i="1"/>
  <c r="L969" i="1" s="1"/>
  <c r="B947" i="1"/>
  <c r="B39" i="1"/>
  <c r="B928" i="1"/>
  <c r="L928" i="1" s="1"/>
  <c r="B326" i="1"/>
  <c r="L326" i="1" s="1"/>
  <c r="B151" i="1"/>
  <c r="L151" i="1" s="1"/>
  <c r="B979" i="1"/>
  <c r="B881" i="1"/>
  <c r="B73" i="1"/>
  <c r="L73" i="1" s="1"/>
  <c r="B268" i="1"/>
  <c r="B345" i="1"/>
  <c r="B305" i="1"/>
  <c r="L305" i="1" s="1"/>
  <c r="B221" i="1"/>
  <c r="L221" i="1" s="1"/>
  <c r="B371" i="1"/>
  <c r="L371" i="1" s="1"/>
  <c r="B415" i="1"/>
  <c r="B452" i="1"/>
  <c r="B133" i="1"/>
  <c r="L133" i="1" s="1"/>
  <c r="B656" i="1"/>
  <c r="B384" i="1"/>
  <c r="B265" i="1"/>
  <c r="L265" i="1" s="1"/>
  <c r="B337" i="1"/>
  <c r="L337" i="1" s="1"/>
  <c r="B300" i="1"/>
  <c r="L300" i="1" s="1"/>
  <c r="B244" i="1"/>
  <c r="B443" i="1"/>
  <c r="B380" i="1"/>
  <c r="L380" i="1" s="1"/>
  <c r="B471" i="1"/>
  <c r="B134" i="1"/>
  <c r="B675" i="1"/>
  <c r="L675" i="1" s="1"/>
  <c r="B523" i="1"/>
  <c r="L523" i="1" s="1"/>
  <c r="B529" i="1"/>
  <c r="L529" i="1" s="1"/>
  <c r="B493" i="1"/>
  <c r="B499" i="1"/>
  <c r="B505" i="1"/>
  <c r="L505" i="1" s="1"/>
  <c r="B511" i="1"/>
  <c r="B517" i="1"/>
  <c r="K517" i="1" s="1"/>
  <c r="M517" i="1" s="1"/>
  <c r="B763" i="1"/>
  <c r="L763" i="1" s="1"/>
  <c r="B526" i="1"/>
  <c r="L526" i="1" s="1"/>
  <c r="B532" i="1"/>
  <c r="L532" i="1" s="1"/>
  <c r="B496" i="1"/>
  <c r="B502" i="1"/>
  <c r="B508" i="1"/>
  <c r="L508" i="1" s="1"/>
  <c r="B514" i="1"/>
  <c r="B520" i="1"/>
  <c r="B766" i="1"/>
  <c r="L766" i="1" s="1"/>
  <c r="B449" i="1"/>
  <c r="L449" i="1" s="1"/>
  <c r="B27" i="1"/>
  <c r="L27" i="1" s="1"/>
  <c r="B21" i="1"/>
  <c r="B223" i="1"/>
  <c r="B211" i="1"/>
  <c r="L211" i="1" s="1"/>
  <c r="B52" i="1"/>
  <c r="B217" i="1"/>
  <c r="B653" i="1"/>
  <c r="L653" i="1" s="1"/>
  <c r="B80" i="1"/>
  <c r="L80" i="1" s="1"/>
  <c r="B361" i="1"/>
  <c r="L361" i="1" s="1"/>
  <c r="B681" i="1"/>
  <c r="B98" i="1"/>
  <c r="B86" i="1"/>
  <c r="L86" i="1" s="1"/>
  <c r="B186" i="1"/>
  <c r="B92" i="1"/>
  <c r="B229" i="1"/>
  <c r="L229" i="1" s="1"/>
  <c r="B744" i="1"/>
  <c r="L744" i="1" s="1"/>
  <c r="B722" i="1"/>
  <c r="L722" i="1" s="1"/>
  <c r="B446" i="1"/>
  <c r="B24" i="1"/>
  <c r="B18" i="1"/>
  <c r="L18" i="1" s="1"/>
  <c r="B209" i="1"/>
  <c r="L209" i="1" s="1"/>
  <c r="B203" i="1"/>
  <c r="B49" i="1"/>
  <c r="L49" i="1" s="1"/>
  <c r="B206" i="1"/>
  <c r="L206" i="1" s="1"/>
  <c r="B650" i="1"/>
  <c r="L650" i="1" s="1"/>
  <c r="B74" i="1"/>
  <c r="B347" i="1"/>
  <c r="B678" i="1"/>
  <c r="K678" i="1" s="1"/>
  <c r="M678" i="1" s="1"/>
  <c r="B89" i="1"/>
  <c r="L89" i="1" s="1"/>
  <c r="B77" i="1"/>
  <c r="B175" i="1"/>
  <c r="L175" i="1" s="1"/>
  <c r="B83" i="1"/>
  <c r="L83" i="1" s="1"/>
  <c r="B215" i="1"/>
  <c r="L215" i="1" s="1"/>
  <c r="B725" i="1"/>
  <c r="B703" i="1"/>
  <c r="B95" i="1"/>
  <c r="L95" i="1" s="1"/>
  <c r="B900" i="1"/>
  <c r="L900" i="1" s="1"/>
  <c r="B178" i="1"/>
  <c r="B372" i="1"/>
  <c r="L372" i="1" s="1"/>
  <c r="B474" i="1"/>
  <c r="L474" i="1" s="1"/>
  <c r="B771" i="1"/>
  <c r="L771" i="1" s="1"/>
  <c r="B684" i="1"/>
  <c r="B815" i="1"/>
  <c r="B856" i="1"/>
  <c r="L856" i="1" s="1"/>
  <c r="B878" i="1"/>
  <c r="L878" i="1" s="1"/>
  <c r="B796" i="1"/>
  <c r="B837" i="1"/>
  <c r="L837" i="1" s="1"/>
  <c r="B859" i="1"/>
  <c r="L859" i="1" s="1"/>
  <c r="B818" i="1"/>
  <c r="L818" i="1" s="1"/>
  <c r="B137" i="1"/>
  <c r="K137" i="1" s="1"/>
  <c r="M137" i="1" s="1"/>
  <c r="B180" i="1"/>
  <c r="B276" i="1"/>
  <c r="L276" i="1" s="1"/>
  <c r="B649" i="1"/>
  <c r="L649" i="1" s="1"/>
  <c r="B793" i="1"/>
  <c r="B386" i="1"/>
  <c r="L386" i="1" s="1"/>
  <c r="B790" i="1"/>
  <c r="L790" i="1" s="1"/>
  <c r="B957" i="1"/>
  <c r="L957" i="1" s="1"/>
  <c r="B960" i="1"/>
  <c r="B938" i="1"/>
  <c r="B30" i="1"/>
  <c r="L30" i="1" s="1"/>
  <c r="B919" i="1"/>
  <c r="L919" i="1" s="1"/>
  <c r="B317" i="1"/>
  <c r="B142" i="1"/>
  <c r="L142" i="1" s="1"/>
  <c r="B2" i="1"/>
  <c r="L2" i="1" s="1"/>
  <c r="L979" i="1" l="1"/>
  <c r="K979" i="1"/>
  <c r="M979" i="1" s="1"/>
  <c r="K981" i="1"/>
  <c r="L981" i="1"/>
  <c r="L980" i="1"/>
  <c r="K980" i="1"/>
  <c r="K419" i="1"/>
  <c r="M419" i="1" s="1"/>
  <c r="K391" i="1"/>
  <c r="M391" i="1" s="1"/>
  <c r="K8" i="1"/>
  <c r="L960" i="1"/>
  <c r="K960" i="1"/>
  <c r="M960" i="1" s="1"/>
  <c r="K684" i="1"/>
  <c r="M684" i="1" s="1"/>
  <c r="L684" i="1"/>
  <c r="K725" i="1"/>
  <c r="M725" i="1" s="1"/>
  <c r="L725" i="1"/>
  <c r="K74" i="1"/>
  <c r="M74" i="1" s="1"/>
  <c r="L74" i="1"/>
  <c r="L446" i="1"/>
  <c r="K446" i="1"/>
  <c r="M446" i="1" s="1"/>
  <c r="L681" i="1"/>
  <c r="K681" i="1"/>
  <c r="M681" i="1" s="1"/>
  <c r="L21" i="1"/>
  <c r="K21" i="1"/>
  <c r="M21" i="1" s="1"/>
  <c r="L496" i="1"/>
  <c r="K496" i="1"/>
  <c r="M496" i="1" s="1"/>
  <c r="L493" i="1"/>
  <c r="K493" i="1"/>
  <c r="M493" i="1" s="1"/>
  <c r="L244" i="1"/>
  <c r="K244" i="1"/>
  <c r="M244" i="1" s="1"/>
  <c r="L415" i="1"/>
  <c r="K415" i="1"/>
  <c r="M415" i="1" s="1"/>
  <c r="L791" i="1"/>
  <c r="K791" i="1"/>
  <c r="M791" i="1" s="1"/>
  <c r="L868" i="1"/>
  <c r="K868" i="1"/>
  <c r="M868" i="1" s="1"/>
  <c r="L483" i="1"/>
  <c r="K483" i="1"/>
  <c r="M483" i="1" s="1"/>
  <c r="K84" i="1"/>
  <c r="M84" i="1" s="1"/>
  <c r="L84" i="1"/>
  <c r="L745" i="1"/>
  <c r="K745" i="1"/>
  <c r="M745" i="1" s="1"/>
  <c r="L81" i="1"/>
  <c r="K81" i="1"/>
  <c r="M81" i="1" s="1"/>
  <c r="L440" i="1"/>
  <c r="K440" i="1"/>
  <c r="M440" i="1" s="1"/>
  <c r="L236" i="1"/>
  <c r="K236" i="1"/>
  <c r="M236" i="1" s="1"/>
  <c r="L795" i="1"/>
  <c r="K795" i="1"/>
  <c r="M795" i="1" s="1"/>
  <c r="L814" i="1"/>
  <c r="K814" i="1"/>
  <c r="M814" i="1" s="1"/>
  <c r="L94" i="1"/>
  <c r="K94" i="1"/>
  <c r="M94" i="1" s="1"/>
  <c r="K219" i="1"/>
  <c r="M219" i="1" s="1"/>
  <c r="L219" i="1"/>
  <c r="L522" i="1"/>
  <c r="K522" i="1"/>
  <c r="M522" i="1" s="1"/>
  <c r="L519" i="1"/>
  <c r="K519" i="1"/>
  <c r="M519" i="1" s="1"/>
  <c r="L429" i="1"/>
  <c r="K429" i="1"/>
  <c r="M429" i="1" s="1"/>
  <c r="L670" i="1"/>
  <c r="K670" i="1"/>
  <c r="M670" i="1" s="1"/>
  <c r="L661" i="1"/>
  <c r="K661" i="1"/>
  <c r="M661" i="1" s="1"/>
  <c r="L914" i="1"/>
  <c r="K914" i="1"/>
  <c r="M914" i="1" s="1"/>
  <c r="L905" i="1"/>
  <c r="K905" i="1"/>
  <c r="M905" i="1" s="1"/>
  <c r="L933" i="1"/>
  <c r="K933" i="1"/>
  <c r="M933" i="1" s="1"/>
  <c r="L951" i="1"/>
  <c r="K951" i="1"/>
  <c r="M951" i="1" s="1"/>
  <c r="L973" i="1"/>
  <c r="K973" i="1"/>
  <c r="M973" i="1" s="1"/>
  <c r="L964" i="1"/>
  <c r="K964" i="1"/>
  <c r="M964" i="1" s="1"/>
  <c r="L894" i="1"/>
  <c r="K894" i="1"/>
  <c r="M894" i="1" s="1"/>
  <c r="L885" i="1"/>
  <c r="K885" i="1"/>
  <c r="M885" i="1" s="1"/>
  <c r="L872" i="1"/>
  <c r="K872" i="1"/>
  <c r="M872" i="1" s="1"/>
  <c r="L850" i="1"/>
  <c r="K850" i="1"/>
  <c r="M850" i="1" s="1"/>
  <c r="L831" i="1"/>
  <c r="K831" i="1"/>
  <c r="M831" i="1" s="1"/>
  <c r="L822" i="1"/>
  <c r="K822" i="1"/>
  <c r="M822" i="1" s="1"/>
  <c r="L809" i="1"/>
  <c r="K809" i="1"/>
  <c r="M809" i="1" s="1"/>
  <c r="L800" i="1"/>
  <c r="K800" i="1"/>
  <c r="M800" i="1" s="1"/>
  <c r="L783" i="1"/>
  <c r="K783" i="1"/>
  <c r="M783" i="1" s="1"/>
  <c r="L700" i="1"/>
  <c r="K700" i="1"/>
  <c r="M700" i="1" s="1"/>
  <c r="L639" i="1"/>
  <c r="K639" i="1"/>
  <c r="M639" i="1" s="1"/>
  <c r="L647" i="1"/>
  <c r="K647" i="1"/>
  <c r="M647" i="1" s="1"/>
  <c r="L629" i="1"/>
  <c r="K629" i="1"/>
  <c r="L621" i="1"/>
  <c r="K621" i="1"/>
  <c r="L597" i="1"/>
  <c r="K597" i="1"/>
  <c r="L613" i="1"/>
  <c r="K613" i="1"/>
  <c r="L565" i="1"/>
  <c r="K565" i="1"/>
  <c r="L557" i="1"/>
  <c r="K557" i="1"/>
  <c r="L581" i="1"/>
  <c r="K581" i="1"/>
  <c r="L573" i="1"/>
  <c r="K573" i="1"/>
  <c r="L549" i="1"/>
  <c r="K549" i="1"/>
  <c r="L760" i="1"/>
  <c r="K760" i="1"/>
  <c r="M760" i="1" s="1"/>
  <c r="L130" i="1"/>
  <c r="K130" i="1"/>
  <c r="M130" i="1" s="1"/>
  <c r="L122" i="1"/>
  <c r="K122" i="1"/>
  <c r="M122" i="1" s="1"/>
  <c r="L718" i="1"/>
  <c r="K718" i="1"/>
  <c r="M718" i="1" s="1"/>
  <c r="L709" i="1"/>
  <c r="K709" i="1"/>
  <c r="M709" i="1" s="1"/>
  <c r="L740" i="1"/>
  <c r="K740" i="1"/>
  <c r="M740" i="1" s="1"/>
  <c r="L489" i="1"/>
  <c r="K489" i="1"/>
  <c r="M489" i="1" s="1"/>
  <c r="L467" i="1"/>
  <c r="K467" i="1"/>
  <c r="M467" i="1" s="1"/>
  <c r="L458" i="1"/>
  <c r="K458" i="1"/>
  <c r="M458" i="1" s="1"/>
  <c r="L46" i="1"/>
  <c r="K46" i="1"/>
  <c r="M46" i="1" s="1"/>
  <c r="L37" i="1"/>
  <c r="K37" i="1"/>
  <c r="M37" i="1" s="1"/>
  <c r="L435" i="1"/>
  <c r="K435" i="1"/>
  <c r="M435" i="1" s="1"/>
  <c r="L411" i="1"/>
  <c r="K411" i="1"/>
  <c r="M411" i="1" s="1"/>
  <c r="L378" i="1"/>
  <c r="K378" i="1"/>
  <c r="M378" i="1" s="1"/>
  <c r="L333" i="1"/>
  <c r="K333" i="1"/>
  <c r="M333" i="1" s="1"/>
  <c r="L324" i="1"/>
  <c r="K324" i="1"/>
  <c r="M324" i="1" s="1"/>
  <c r="L367" i="1"/>
  <c r="K367" i="1"/>
  <c r="M367" i="1" s="1"/>
  <c r="L356" i="1"/>
  <c r="K356" i="1"/>
  <c r="M356" i="1" s="1"/>
  <c r="L243" i="1"/>
  <c r="K243" i="1"/>
  <c r="M243" i="1" s="1"/>
  <c r="L234" i="1"/>
  <c r="K234" i="1"/>
  <c r="M234" i="1" s="1"/>
  <c r="L200" i="1"/>
  <c r="K200" i="1"/>
  <c r="M200" i="1" s="1"/>
  <c r="L191" i="1"/>
  <c r="K191" i="1"/>
  <c r="M191" i="1" s="1"/>
  <c r="L401" i="1"/>
  <c r="K401" i="1"/>
  <c r="M401" i="1" s="1"/>
  <c r="L392" i="1"/>
  <c r="K392" i="1"/>
  <c r="M392" i="1" s="1"/>
  <c r="L172" i="1"/>
  <c r="K172" i="1"/>
  <c r="M172" i="1" s="1"/>
  <c r="L163" i="1"/>
  <c r="K163" i="1"/>
  <c r="M163" i="1" s="1"/>
  <c r="L301" i="1"/>
  <c r="K301" i="1"/>
  <c r="M301" i="1" s="1"/>
  <c r="L275" i="1"/>
  <c r="K275" i="1"/>
  <c r="M275" i="1" s="1"/>
  <c r="L341" i="1"/>
  <c r="K341" i="1"/>
  <c r="M341" i="1" s="1"/>
  <c r="L313" i="1"/>
  <c r="K313" i="1"/>
  <c r="M313" i="1" s="1"/>
  <c r="L291" i="1"/>
  <c r="K291" i="1"/>
  <c r="M291" i="1" s="1"/>
  <c r="L282" i="1"/>
  <c r="K282" i="1"/>
  <c r="M282" i="1" s="1"/>
  <c r="L262" i="1"/>
  <c r="K262" i="1"/>
  <c r="M262" i="1" s="1"/>
  <c r="L261" i="1"/>
  <c r="K261" i="1"/>
  <c r="M261" i="1" s="1"/>
  <c r="L157" i="1"/>
  <c r="K157" i="1"/>
  <c r="M157" i="1" s="1"/>
  <c r="L148" i="1"/>
  <c r="K148" i="1"/>
  <c r="M148" i="1" s="1"/>
  <c r="L113" i="1"/>
  <c r="K113" i="1"/>
  <c r="M113" i="1" s="1"/>
  <c r="L104" i="1"/>
  <c r="K104" i="1"/>
  <c r="M104" i="1" s="1"/>
  <c r="L69" i="1"/>
  <c r="K69" i="1"/>
  <c r="M69" i="1" s="1"/>
  <c r="L60" i="1"/>
  <c r="K60" i="1"/>
  <c r="M60" i="1" s="1"/>
  <c r="L16" i="1"/>
  <c r="K16" i="1"/>
  <c r="K919" i="1"/>
  <c r="M919" i="1" s="1"/>
  <c r="K859" i="1"/>
  <c r="M859" i="1" s="1"/>
  <c r="K95" i="1"/>
  <c r="M95" i="1" s="1"/>
  <c r="K49" i="1"/>
  <c r="M49" i="1" s="1"/>
  <c r="K80" i="1"/>
  <c r="M80" i="1" s="1"/>
  <c r="K526" i="1"/>
  <c r="M526" i="1" s="1"/>
  <c r="K337" i="1"/>
  <c r="M337" i="1" s="1"/>
  <c r="K326" i="1"/>
  <c r="M326" i="1" s="1"/>
  <c r="K805" i="1"/>
  <c r="M805" i="1" s="1"/>
  <c r="K90" i="1"/>
  <c r="M90" i="1" s="1"/>
  <c r="K99" i="1"/>
  <c r="M99" i="1" s="1"/>
  <c r="K527" i="1"/>
  <c r="M527" i="1" s="1"/>
  <c r="K385" i="1"/>
  <c r="M385" i="1" s="1"/>
  <c r="K978" i="1"/>
  <c r="M978" i="1" s="1"/>
  <c r="K492" i="1"/>
  <c r="M492" i="1" s="1"/>
  <c r="K214" i="1"/>
  <c r="M214" i="1" s="1"/>
  <c r="K23" i="1"/>
  <c r="M23" i="1" s="1"/>
  <c r="K441" i="1"/>
  <c r="M441" i="1" s="1"/>
  <c r="K955" i="1"/>
  <c r="M955" i="1" s="1"/>
  <c r="K970" i="1"/>
  <c r="M970" i="1" s="1"/>
  <c r="K841" i="1"/>
  <c r="M841" i="1" s="1"/>
  <c r="K778" i="1"/>
  <c r="M778" i="1" s="1"/>
  <c r="K617" i="1"/>
  <c r="K580" i="1"/>
  <c r="K127" i="1"/>
  <c r="M127" i="1" s="1"/>
  <c r="K480" i="1"/>
  <c r="M480" i="1" s="1"/>
  <c r="L176" i="1"/>
  <c r="K176" i="1"/>
  <c r="M176" i="1" s="1"/>
  <c r="L50" i="1"/>
  <c r="K50" i="1"/>
  <c r="M50" i="1" s="1"/>
  <c r="L654" i="1"/>
  <c r="K654" i="1"/>
  <c r="M654" i="1" s="1"/>
  <c r="L767" i="1"/>
  <c r="K767" i="1"/>
  <c r="M767" i="1" s="1"/>
  <c r="L307" i="1"/>
  <c r="K307" i="1"/>
  <c r="M307" i="1" s="1"/>
  <c r="L937" i="1"/>
  <c r="K937" i="1"/>
  <c r="M937" i="1" s="1"/>
  <c r="L880" i="1"/>
  <c r="K880" i="1"/>
  <c r="M880" i="1" s="1"/>
  <c r="L918" i="1"/>
  <c r="K918" i="1"/>
  <c r="M918" i="1" s="1"/>
  <c r="L54" i="1"/>
  <c r="K54" i="1"/>
  <c r="M54" i="1" s="1"/>
  <c r="L516" i="1"/>
  <c r="K516" i="1"/>
  <c r="M516" i="1" s="1"/>
  <c r="L513" i="1"/>
  <c r="K513" i="1"/>
  <c r="M513" i="1" s="1"/>
  <c r="L473" i="1"/>
  <c r="K473" i="1"/>
  <c r="M473" i="1" s="1"/>
  <c r="L674" i="1"/>
  <c r="K674" i="1"/>
  <c r="M674" i="1" s="1"/>
  <c r="K977" i="1"/>
  <c r="M977" i="1" s="1"/>
  <c r="L977" i="1"/>
  <c r="L968" i="1"/>
  <c r="K968" i="1"/>
  <c r="M968" i="1" s="1"/>
  <c r="L946" i="1"/>
  <c r="K946" i="1"/>
  <c r="M946" i="1" s="1"/>
  <c r="L932" i="1"/>
  <c r="K932" i="1"/>
  <c r="M932" i="1" s="1"/>
  <c r="L923" i="1"/>
  <c r="K923" i="1"/>
  <c r="M923" i="1" s="1"/>
  <c r="L910" i="1"/>
  <c r="K910" i="1"/>
  <c r="M910" i="1" s="1"/>
  <c r="L901" i="1"/>
  <c r="K901" i="1"/>
  <c r="M901" i="1" s="1"/>
  <c r="L889" i="1"/>
  <c r="K889" i="1"/>
  <c r="M889" i="1" s="1"/>
  <c r="L867" i="1"/>
  <c r="K867" i="1"/>
  <c r="M867" i="1" s="1"/>
  <c r="L854" i="1"/>
  <c r="K854" i="1"/>
  <c r="M854" i="1" s="1"/>
  <c r="L845" i="1"/>
  <c r="K845" i="1"/>
  <c r="M845" i="1" s="1"/>
  <c r="L835" i="1"/>
  <c r="K835" i="1"/>
  <c r="M835" i="1" s="1"/>
  <c r="L826" i="1"/>
  <c r="K826" i="1"/>
  <c r="M826" i="1" s="1"/>
  <c r="L804" i="1"/>
  <c r="K804" i="1"/>
  <c r="M804" i="1" s="1"/>
  <c r="L780" i="1"/>
  <c r="K780" i="1"/>
  <c r="M780" i="1" s="1"/>
  <c r="L770" i="1"/>
  <c r="K770" i="1"/>
  <c r="M770" i="1" s="1"/>
  <c r="L769" i="1"/>
  <c r="K769" i="1"/>
  <c r="M769" i="1" s="1"/>
  <c r="L699" i="1"/>
  <c r="K699" i="1"/>
  <c r="M699" i="1" s="1"/>
  <c r="L690" i="1"/>
  <c r="K690" i="1"/>
  <c r="M690" i="1" s="1"/>
  <c r="L646" i="1"/>
  <c r="K646" i="1"/>
  <c r="M646" i="1" s="1"/>
  <c r="L620" i="1"/>
  <c r="K620" i="1"/>
  <c r="L596" i="1"/>
  <c r="K596" i="1"/>
  <c r="L588" i="1"/>
  <c r="K588" i="1"/>
  <c r="L612" i="1"/>
  <c r="K612" i="1"/>
  <c r="L604" i="1"/>
  <c r="K604" i="1"/>
  <c r="L556" i="1"/>
  <c r="K556" i="1"/>
  <c r="L572" i="1"/>
  <c r="K572" i="1"/>
  <c r="L548" i="1"/>
  <c r="K548" i="1"/>
  <c r="L540" i="1"/>
  <c r="K540" i="1"/>
  <c r="L759" i="1"/>
  <c r="K759" i="1"/>
  <c r="M759" i="1" s="1"/>
  <c r="L751" i="1"/>
  <c r="K751" i="1"/>
  <c r="L121" i="1"/>
  <c r="K121" i="1"/>
  <c r="M121" i="1" s="1"/>
  <c r="L708" i="1"/>
  <c r="K708" i="1"/>
  <c r="L739" i="1"/>
  <c r="K739" i="1"/>
  <c r="M739" i="1" s="1"/>
  <c r="L730" i="1"/>
  <c r="K730" i="1"/>
  <c r="L488" i="1"/>
  <c r="K488" i="1"/>
  <c r="M488" i="1" s="1"/>
  <c r="L479" i="1"/>
  <c r="K479" i="1"/>
  <c r="M479" i="1" s="1"/>
  <c r="L457" i="1"/>
  <c r="K457" i="1"/>
  <c r="M457" i="1" s="1"/>
  <c r="L36" i="1"/>
  <c r="K36" i="1"/>
  <c r="M36" i="1" s="1"/>
  <c r="L434" i="1"/>
  <c r="K434" i="1"/>
  <c r="M434" i="1" s="1"/>
  <c r="L420" i="1"/>
  <c r="K420" i="1"/>
  <c r="M420" i="1" s="1"/>
  <c r="L410" i="1"/>
  <c r="K410" i="1"/>
  <c r="M410" i="1" s="1"/>
  <c r="L332" i="1"/>
  <c r="K332" i="1"/>
  <c r="M332" i="1" s="1"/>
  <c r="L366" i="1"/>
  <c r="K366" i="1"/>
  <c r="M366" i="1" s="1"/>
  <c r="L242" i="1"/>
  <c r="K242" i="1"/>
  <c r="M242" i="1" s="1"/>
  <c r="L199" i="1"/>
  <c r="K199" i="1"/>
  <c r="M199" i="1" s="1"/>
  <c r="L400" i="1"/>
  <c r="K400" i="1"/>
  <c r="M400" i="1" s="1"/>
  <c r="L171" i="1"/>
  <c r="K171" i="1"/>
  <c r="M171" i="1" s="1"/>
  <c r="L299" i="1"/>
  <c r="K299" i="1"/>
  <c r="M299" i="1" s="1"/>
  <c r="L340" i="1"/>
  <c r="K340" i="1"/>
  <c r="M340" i="1" s="1"/>
  <c r="L290" i="1"/>
  <c r="K290" i="1"/>
  <c r="M290" i="1" s="1"/>
  <c r="L260" i="1"/>
  <c r="K260" i="1"/>
  <c r="M260" i="1" s="1"/>
  <c r="L156" i="1"/>
  <c r="K156" i="1"/>
  <c r="M156" i="1" s="1"/>
  <c r="L147" i="1"/>
  <c r="K147" i="1"/>
  <c r="M147" i="1" s="1"/>
  <c r="L112" i="1"/>
  <c r="K112" i="1"/>
  <c r="M112" i="1" s="1"/>
  <c r="L103" i="1"/>
  <c r="K103" i="1"/>
  <c r="M103" i="1" s="1"/>
  <c r="L68" i="1"/>
  <c r="K68" i="1"/>
  <c r="M68" i="1" s="1"/>
  <c r="L59" i="1"/>
  <c r="K59" i="1"/>
  <c r="M59" i="1" s="1"/>
  <c r="L15" i="1"/>
  <c r="K15" i="1"/>
  <c r="L7" i="1"/>
  <c r="K7" i="1"/>
  <c r="K30" i="1"/>
  <c r="M30" i="1" s="1"/>
  <c r="K837" i="1"/>
  <c r="M837" i="1" s="1"/>
  <c r="K215" i="1"/>
  <c r="M215" i="1" s="1"/>
  <c r="K209" i="1"/>
  <c r="M209" i="1" s="1"/>
  <c r="K653" i="1"/>
  <c r="M653" i="1" s="1"/>
  <c r="K763" i="1"/>
  <c r="M763" i="1" s="1"/>
  <c r="K265" i="1"/>
  <c r="M265" i="1" s="1"/>
  <c r="K928" i="1"/>
  <c r="M928" i="1" s="1"/>
  <c r="K879" i="1"/>
  <c r="M879" i="1" s="1"/>
  <c r="K679" i="1"/>
  <c r="M679" i="1" s="1"/>
  <c r="K682" i="1"/>
  <c r="M682" i="1" s="1"/>
  <c r="K764" i="1"/>
  <c r="M764" i="1" s="1"/>
  <c r="K665" i="1"/>
  <c r="M665" i="1" s="1"/>
  <c r="K959" i="1"/>
  <c r="M959" i="1" s="1"/>
  <c r="K202" i="1"/>
  <c r="M202" i="1" s="1"/>
  <c r="K20" i="1"/>
  <c r="M20" i="1" s="1"/>
  <c r="K504" i="1"/>
  <c r="M504" i="1" s="1"/>
  <c r="K424" i="1"/>
  <c r="M424" i="1" s="1"/>
  <c r="K904" i="1"/>
  <c r="K897" i="1"/>
  <c r="M897" i="1" s="1"/>
  <c r="K813" i="1"/>
  <c r="M813" i="1" s="1"/>
  <c r="K697" i="1"/>
  <c r="M697" i="1" s="1"/>
  <c r="K589" i="1"/>
  <c r="K571" i="1"/>
  <c r="K118" i="1"/>
  <c r="M118" i="1" s="1"/>
  <c r="K466" i="1"/>
  <c r="M466" i="1" s="1"/>
  <c r="K408" i="1"/>
  <c r="K162" i="1"/>
  <c r="M162" i="1" s="1"/>
  <c r="L137" i="1"/>
  <c r="L204" i="1"/>
  <c r="K204" i="1"/>
  <c r="M204" i="1" s="1"/>
  <c r="L93" i="1"/>
  <c r="K93" i="1"/>
  <c r="M93" i="1" s="1"/>
  <c r="L521" i="1"/>
  <c r="K521" i="1"/>
  <c r="M521" i="1" s="1"/>
  <c r="L518" i="1"/>
  <c r="K518" i="1"/>
  <c r="M518" i="1" s="1"/>
  <c r="L48" i="1"/>
  <c r="K48" i="1"/>
  <c r="M48" i="1" s="1"/>
  <c r="L294" i="1"/>
  <c r="K294" i="1"/>
  <c r="M294" i="1" s="1"/>
  <c r="L116" i="1"/>
  <c r="K116" i="1"/>
  <c r="M116" i="1" s="1"/>
  <c r="L680" i="1"/>
  <c r="K680" i="1"/>
  <c r="M680" i="1" s="1"/>
  <c r="L510" i="1"/>
  <c r="K510" i="1"/>
  <c r="M510" i="1" s="1"/>
  <c r="L507" i="1"/>
  <c r="K507" i="1"/>
  <c r="M507" i="1" s="1"/>
  <c r="L382" i="1"/>
  <c r="K382" i="1"/>
  <c r="M382" i="1" s="1"/>
  <c r="L132" i="1"/>
  <c r="K132" i="1"/>
  <c r="M132" i="1" s="1"/>
  <c r="L660" i="1"/>
  <c r="K660" i="1"/>
  <c r="M660" i="1" s="1"/>
  <c r="L913" i="1"/>
  <c r="K913" i="1"/>
  <c r="L931" i="1"/>
  <c r="K931" i="1"/>
  <c r="M931" i="1" s="1"/>
  <c r="L950" i="1"/>
  <c r="K950" i="1"/>
  <c r="M950" i="1" s="1"/>
  <c r="L941" i="1"/>
  <c r="K941" i="1"/>
  <c r="M941" i="1" s="1"/>
  <c r="L972" i="1"/>
  <c r="K972" i="1"/>
  <c r="M972" i="1" s="1"/>
  <c r="L963" i="1"/>
  <c r="K963" i="1"/>
  <c r="M963" i="1" s="1"/>
  <c r="L893" i="1"/>
  <c r="K893" i="1"/>
  <c r="M893" i="1" s="1"/>
  <c r="L871" i="1"/>
  <c r="K871" i="1"/>
  <c r="M871" i="1" s="1"/>
  <c r="L849" i="1"/>
  <c r="K849" i="1"/>
  <c r="M849" i="1" s="1"/>
  <c r="L840" i="1"/>
  <c r="K840" i="1"/>
  <c r="M840" i="1" s="1"/>
  <c r="L830" i="1"/>
  <c r="K830" i="1"/>
  <c r="M830" i="1" s="1"/>
  <c r="L821" i="1"/>
  <c r="K821" i="1"/>
  <c r="M821" i="1" s="1"/>
  <c r="L808" i="1"/>
  <c r="K808" i="1"/>
  <c r="M808" i="1" s="1"/>
  <c r="K779" i="1"/>
  <c r="M779" i="1" s="1"/>
  <c r="L779" i="1"/>
  <c r="L698" i="1"/>
  <c r="K698" i="1"/>
  <c r="M698" i="1" s="1"/>
  <c r="L689" i="1"/>
  <c r="K689" i="1"/>
  <c r="M689" i="1" s="1"/>
  <c r="L637" i="1"/>
  <c r="K637" i="1"/>
  <c r="M637" i="1" s="1"/>
  <c r="L645" i="1"/>
  <c r="K645" i="1"/>
  <c r="M645" i="1" s="1"/>
  <c r="L627" i="1"/>
  <c r="K627" i="1"/>
  <c r="L595" i="1"/>
  <c r="K595" i="1"/>
  <c r="L611" i="1"/>
  <c r="K611" i="1"/>
  <c r="L603" i="1"/>
  <c r="K603" i="1"/>
  <c r="L563" i="1"/>
  <c r="K563" i="1"/>
  <c r="L555" i="1"/>
  <c r="K555" i="1"/>
  <c r="L579" i="1"/>
  <c r="K579" i="1"/>
  <c r="L547" i="1"/>
  <c r="K547" i="1"/>
  <c r="L758" i="1"/>
  <c r="K758" i="1"/>
  <c r="M758" i="1" s="1"/>
  <c r="L750" i="1"/>
  <c r="K750" i="1"/>
  <c r="M750" i="1" s="1"/>
  <c r="L128" i="1"/>
  <c r="K128" i="1"/>
  <c r="M128" i="1" s="1"/>
  <c r="L120" i="1"/>
  <c r="K120" i="1"/>
  <c r="M120" i="1" s="1"/>
  <c r="L716" i="1"/>
  <c r="K716" i="1"/>
  <c r="M716" i="1" s="1"/>
  <c r="L738" i="1"/>
  <c r="K738" i="1"/>
  <c r="M738" i="1" s="1"/>
  <c r="L487" i="1"/>
  <c r="K487" i="1"/>
  <c r="M487" i="1" s="1"/>
  <c r="L478" i="1"/>
  <c r="K478" i="1"/>
  <c r="M478" i="1" s="1"/>
  <c r="L465" i="1"/>
  <c r="K465" i="1"/>
  <c r="M465" i="1" s="1"/>
  <c r="L456" i="1"/>
  <c r="K456" i="1"/>
  <c r="M456" i="1" s="1"/>
  <c r="L44" i="1"/>
  <c r="K44" i="1"/>
  <c r="M44" i="1" s="1"/>
  <c r="L433" i="1"/>
  <c r="K433" i="1"/>
  <c r="M433" i="1" s="1"/>
  <c r="L409" i="1"/>
  <c r="K409" i="1"/>
  <c r="M409" i="1" s="1"/>
  <c r="L376" i="1"/>
  <c r="K376" i="1"/>
  <c r="M376" i="1" s="1"/>
  <c r="L331" i="1"/>
  <c r="K331" i="1"/>
  <c r="M331" i="1" s="1"/>
  <c r="L322" i="1"/>
  <c r="K322" i="1"/>
  <c r="M322" i="1" s="1"/>
  <c r="L365" i="1"/>
  <c r="K365" i="1"/>
  <c r="M365" i="1" s="1"/>
  <c r="L354" i="1"/>
  <c r="K354" i="1"/>
  <c r="M354" i="1" s="1"/>
  <c r="L241" i="1"/>
  <c r="K241" i="1"/>
  <c r="M241" i="1" s="1"/>
  <c r="L232" i="1"/>
  <c r="K232" i="1"/>
  <c r="M232" i="1" s="1"/>
  <c r="L198" i="1"/>
  <c r="K198" i="1"/>
  <c r="M198" i="1" s="1"/>
  <c r="L189" i="1"/>
  <c r="K189" i="1"/>
  <c r="M189" i="1" s="1"/>
  <c r="L399" i="1"/>
  <c r="K399" i="1"/>
  <c r="M399" i="1" s="1"/>
  <c r="L390" i="1"/>
  <c r="K390" i="1"/>
  <c r="M390" i="1" s="1"/>
  <c r="L170" i="1"/>
  <c r="K170" i="1"/>
  <c r="M170" i="1" s="1"/>
  <c r="L161" i="1"/>
  <c r="K161" i="1"/>
  <c r="M161" i="1" s="1"/>
  <c r="L298" i="1"/>
  <c r="K298" i="1"/>
  <c r="M298" i="1" s="1"/>
  <c r="L273" i="1"/>
  <c r="K273" i="1"/>
  <c r="M273" i="1" s="1"/>
  <c r="L339" i="1"/>
  <c r="K339" i="1"/>
  <c r="M339" i="1" s="1"/>
  <c r="L311" i="1"/>
  <c r="K311" i="1"/>
  <c r="M311" i="1" s="1"/>
  <c r="L289" i="1"/>
  <c r="K289" i="1"/>
  <c r="M289" i="1" s="1"/>
  <c r="L280" i="1"/>
  <c r="K280" i="1"/>
  <c r="M280" i="1" s="1"/>
  <c r="L258" i="1"/>
  <c r="K258" i="1"/>
  <c r="M258" i="1" s="1"/>
  <c r="L257" i="1"/>
  <c r="K257" i="1"/>
  <c r="M257" i="1" s="1"/>
  <c r="L155" i="1"/>
  <c r="K155" i="1"/>
  <c r="M155" i="1" s="1"/>
  <c r="L146" i="1"/>
  <c r="K146" i="1"/>
  <c r="M146" i="1" s="1"/>
  <c r="L111" i="1"/>
  <c r="K111" i="1"/>
  <c r="M111" i="1" s="1"/>
  <c r="L102" i="1"/>
  <c r="K102" i="1"/>
  <c r="M102" i="1" s="1"/>
  <c r="L58" i="1"/>
  <c r="K58" i="1"/>
  <c r="M58" i="1" s="1"/>
  <c r="L14" i="1"/>
  <c r="K14" i="1"/>
  <c r="L6" i="1"/>
  <c r="K6" i="1"/>
  <c r="K957" i="1"/>
  <c r="M957" i="1" s="1"/>
  <c r="K878" i="1"/>
  <c r="M878" i="1" s="1"/>
  <c r="K83" i="1"/>
  <c r="M83" i="1" s="1"/>
  <c r="K18" i="1"/>
  <c r="M18" i="1" s="1"/>
  <c r="K211" i="1"/>
  <c r="M211" i="1" s="1"/>
  <c r="K505" i="1"/>
  <c r="M505" i="1" s="1"/>
  <c r="K133" i="1"/>
  <c r="M133" i="1" s="1"/>
  <c r="K969" i="1"/>
  <c r="M969" i="1" s="1"/>
  <c r="K693" i="1"/>
  <c r="M693" i="1" s="1"/>
  <c r="K207" i="1"/>
  <c r="M207" i="1" s="1"/>
  <c r="K218" i="1"/>
  <c r="M218" i="1" s="1"/>
  <c r="K506" i="1"/>
  <c r="M506" i="1" s="1"/>
  <c r="K425" i="1"/>
  <c r="M425" i="1" s="1"/>
  <c r="K631" i="1"/>
  <c r="M631" i="1" s="1"/>
  <c r="K721" i="1"/>
  <c r="M721" i="1" s="1"/>
  <c r="K724" i="1"/>
  <c r="M724" i="1" s="1"/>
  <c r="K498" i="1"/>
  <c r="M498" i="1" s="1"/>
  <c r="K344" i="1"/>
  <c r="M344" i="1" s="1"/>
  <c r="K936" i="1"/>
  <c r="M936" i="1" s="1"/>
  <c r="K876" i="1"/>
  <c r="M876" i="1" s="1"/>
  <c r="K828" i="1"/>
  <c r="M828" i="1" s="1"/>
  <c r="K691" i="1"/>
  <c r="M691" i="1" s="1"/>
  <c r="K587" i="1"/>
  <c r="K569" i="1"/>
  <c r="K717" i="1"/>
  <c r="M717" i="1" s="1"/>
  <c r="K464" i="1"/>
  <c r="M464" i="1" s="1"/>
  <c r="K377" i="1"/>
  <c r="M377" i="1" s="1"/>
  <c r="K274" i="1"/>
  <c r="M274" i="1" s="1"/>
  <c r="L678" i="1"/>
  <c r="L187" i="1"/>
  <c r="K187" i="1"/>
  <c r="M187" i="1" s="1"/>
  <c r="L53" i="1"/>
  <c r="K53" i="1"/>
  <c r="M53" i="1" s="1"/>
  <c r="L512" i="1"/>
  <c r="K512" i="1"/>
  <c r="M512" i="1" s="1"/>
  <c r="L472" i="1"/>
  <c r="K472" i="1"/>
  <c r="M472" i="1" s="1"/>
  <c r="L182" i="1"/>
  <c r="K182" i="1"/>
  <c r="M182" i="1" s="1"/>
  <c r="L817" i="1"/>
  <c r="K817" i="1"/>
  <c r="M817" i="1" s="1"/>
  <c r="L26" i="1"/>
  <c r="K26" i="1"/>
  <c r="M26" i="1" s="1"/>
  <c r="L501" i="1"/>
  <c r="K501" i="1"/>
  <c r="M501" i="1" s="1"/>
  <c r="L445" i="1"/>
  <c r="K445" i="1"/>
  <c r="M445" i="1" s="1"/>
  <c r="L470" i="1"/>
  <c r="K470" i="1"/>
  <c r="M470" i="1" s="1"/>
  <c r="L899" i="1"/>
  <c r="K899" i="1"/>
  <c r="M899" i="1" s="1"/>
  <c r="L668" i="1"/>
  <c r="K668" i="1"/>
  <c r="M668" i="1" s="1"/>
  <c r="L659" i="1"/>
  <c r="K659" i="1"/>
  <c r="M659" i="1" s="1"/>
  <c r="L912" i="1"/>
  <c r="K912" i="1"/>
  <c r="M912" i="1" s="1"/>
  <c r="L930" i="1"/>
  <c r="K930" i="1"/>
  <c r="M930" i="1" s="1"/>
  <c r="K921" i="1"/>
  <c r="M921" i="1" s="1"/>
  <c r="L921" i="1"/>
  <c r="L949" i="1"/>
  <c r="K949" i="1"/>
  <c r="M949" i="1" s="1"/>
  <c r="K940" i="1"/>
  <c r="M940" i="1" s="1"/>
  <c r="L940" i="1"/>
  <c r="L971" i="1"/>
  <c r="K971" i="1"/>
  <c r="M971" i="1" s="1"/>
  <c r="L962" i="1"/>
  <c r="K962" i="1"/>
  <c r="M962" i="1" s="1"/>
  <c r="K892" i="1"/>
  <c r="M892" i="1" s="1"/>
  <c r="L892" i="1"/>
  <c r="L883" i="1"/>
  <c r="K883" i="1"/>
  <c r="M883" i="1" s="1"/>
  <c r="L870" i="1"/>
  <c r="K870" i="1"/>
  <c r="M870" i="1" s="1"/>
  <c r="L861" i="1"/>
  <c r="K861" i="1"/>
  <c r="M861" i="1" s="1"/>
  <c r="L848" i="1"/>
  <c r="K848" i="1"/>
  <c r="M848" i="1" s="1"/>
  <c r="K839" i="1"/>
  <c r="M839" i="1" s="1"/>
  <c r="L839" i="1"/>
  <c r="L829" i="1"/>
  <c r="K829" i="1"/>
  <c r="M829" i="1" s="1"/>
  <c r="L820" i="1"/>
  <c r="K820" i="1"/>
  <c r="M820" i="1" s="1"/>
  <c r="K807" i="1"/>
  <c r="M807" i="1" s="1"/>
  <c r="L807" i="1"/>
  <c r="L798" i="1"/>
  <c r="K798" i="1"/>
  <c r="M798" i="1" s="1"/>
  <c r="L777" i="1"/>
  <c r="K777" i="1"/>
  <c r="M777" i="1" s="1"/>
  <c r="L776" i="1"/>
  <c r="K776" i="1"/>
  <c r="M776" i="1" s="1"/>
  <c r="L742" i="1"/>
  <c r="K742" i="1"/>
  <c r="M742" i="1" s="1"/>
  <c r="K733" i="1"/>
  <c r="M733" i="1" s="1"/>
  <c r="L733" i="1"/>
  <c r="L720" i="1"/>
  <c r="K720" i="1"/>
  <c r="M720" i="1" s="1"/>
  <c r="L711" i="1"/>
  <c r="K711" i="1"/>
  <c r="M711" i="1" s="1"/>
  <c r="K694" i="1"/>
  <c r="M694" i="1" s="1"/>
  <c r="L694" i="1"/>
  <c r="L685" i="1"/>
  <c r="K685" i="1"/>
  <c r="M685" i="1" s="1"/>
  <c r="L666" i="1"/>
  <c r="K666" i="1"/>
  <c r="M666" i="1" s="1"/>
  <c r="L657" i="1"/>
  <c r="K657" i="1"/>
  <c r="M657" i="1" s="1"/>
  <c r="L633" i="1"/>
  <c r="K633" i="1"/>
  <c r="M633" i="1" s="1"/>
  <c r="L641" i="1"/>
  <c r="K641" i="1"/>
  <c r="M641" i="1" s="1"/>
  <c r="K623" i="1"/>
  <c r="M623" i="1" s="1"/>
  <c r="L623" i="1"/>
  <c r="L615" i="1"/>
  <c r="K615" i="1"/>
  <c r="M615" i="1" s="1"/>
  <c r="L607" i="1"/>
  <c r="K607" i="1"/>
  <c r="M607" i="1" s="1"/>
  <c r="K599" i="1"/>
  <c r="M599" i="1" s="1"/>
  <c r="L599" i="1"/>
  <c r="L591" i="1"/>
  <c r="K591" i="1"/>
  <c r="M591" i="1" s="1"/>
  <c r="L583" i="1"/>
  <c r="K583" i="1"/>
  <c r="M583" i="1" s="1"/>
  <c r="L575" i="1"/>
  <c r="K575" i="1"/>
  <c r="M575" i="1" s="1"/>
  <c r="L567" i="1"/>
  <c r="K567" i="1"/>
  <c r="M567" i="1" s="1"/>
  <c r="L559" i="1"/>
  <c r="K559" i="1"/>
  <c r="M559" i="1" s="1"/>
  <c r="L551" i="1"/>
  <c r="K551" i="1"/>
  <c r="M551" i="1" s="1"/>
  <c r="K543" i="1"/>
  <c r="M543" i="1" s="1"/>
  <c r="L543" i="1"/>
  <c r="L535" i="1"/>
  <c r="K535" i="1"/>
  <c r="M535" i="1" s="1"/>
  <c r="L491" i="1"/>
  <c r="K491" i="1"/>
  <c r="M491" i="1" s="1"/>
  <c r="L482" i="1"/>
  <c r="K482" i="1"/>
  <c r="M482" i="1" s="1"/>
  <c r="L469" i="1"/>
  <c r="K469" i="1"/>
  <c r="M469" i="1" s="1"/>
  <c r="L460" i="1"/>
  <c r="K460" i="1"/>
  <c r="M460" i="1" s="1"/>
  <c r="K439" i="1"/>
  <c r="M439" i="1" s="1"/>
  <c r="L439" i="1"/>
  <c r="L423" i="1"/>
  <c r="K423" i="1"/>
  <c r="M423" i="1" s="1"/>
  <c r="L413" i="1"/>
  <c r="K413" i="1"/>
  <c r="M413" i="1" s="1"/>
  <c r="L383" i="1"/>
  <c r="K383" i="1"/>
  <c r="M383" i="1" s="1"/>
  <c r="L403" i="1"/>
  <c r="K403" i="1"/>
  <c r="M403" i="1" s="1"/>
  <c r="L394" i="1"/>
  <c r="K394" i="1"/>
  <c r="M394" i="1" s="1"/>
  <c r="K369" i="1"/>
  <c r="M369" i="1" s="1"/>
  <c r="L369" i="1"/>
  <c r="L358" i="1"/>
  <c r="K358" i="1"/>
  <c r="M358" i="1" s="1"/>
  <c r="L343" i="1"/>
  <c r="K343" i="1"/>
  <c r="M343" i="1" s="1"/>
  <c r="L315" i="1"/>
  <c r="K315" i="1"/>
  <c r="M315" i="1" s="1"/>
  <c r="L327" i="1"/>
  <c r="K327" i="1"/>
  <c r="M327" i="1" s="1"/>
  <c r="L318" i="1"/>
  <c r="K318" i="1"/>
  <c r="M318" i="1" s="1"/>
  <c r="L303" i="1"/>
  <c r="K303" i="1"/>
  <c r="M303" i="1" s="1"/>
  <c r="L306" i="1"/>
  <c r="K306" i="1"/>
  <c r="M306" i="1" s="1"/>
  <c r="L293" i="1"/>
  <c r="K293" i="1"/>
  <c r="M293" i="1" s="1"/>
  <c r="L284" i="1"/>
  <c r="K284" i="1"/>
  <c r="M284" i="1" s="1"/>
  <c r="L256" i="1"/>
  <c r="K256" i="1"/>
  <c r="M256" i="1" s="1"/>
  <c r="L255" i="1"/>
  <c r="K255" i="1"/>
  <c r="M255" i="1" s="1"/>
  <c r="L237" i="1"/>
  <c r="K237" i="1"/>
  <c r="M237" i="1" s="1"/>
  <c r="L222" i="1"/>
  <c r="K222" i="1"/>
  <c r="M222" i="1" s="1"/>
  <c r="L194" i="1"/>
  <c r="K194" i="1"/>
  <c r="M194" i="1" s="1"/>
  <c r="L179" i="1"/>
  <c r="K179" i="1"/>
  <c r="M179" i="1" s="1"/>
  <c r="L166" i="1"/>
  <c r="K166" i="1"/>
  <c r="M166" i="1" s="1"/>
  <c r="L138" i="1"/>
  <c r="K138" i="1"/>
  <c r="M138" i="1" s="1"/>
  <c r="K159" i="1"/>
  <c r="M159" i="1" s="1"/>
  <c r="L159" i="1"/>
  <c r="L150" i="1"/>
  <c r="K150" i="1"/>
  <c r="M150" i="1" s="1"/>
  <c r="L124" i="1"/>
  <c r="K124" i="1"/>
  <c r="M124" i="1" s="1"/>
  <c r="L135" i="1"/>
  <c r="K135" i="1"/>
  <c r="M135" i="1" s="1"/>
  <c r="L115" i="1"/>
  <c r="K115" i="1"/>
  <c r="M115" i="1" s="1"/>
  <c r="L106" i="1"/>
  <c r="K106" i="1"/>
  <c r="M106" i="1" s="1"/>
  <c r="L71" i="1"/>
  <c r="K71" i="1"/>
  <c r="M71" i="1" s="1"/>
  <c r="L62" i="1"/>
  <c r="K62" i="1"/>
  <c r="M62" i="1" s="1"/>
  <c r="K40" i="1"/>
  <c r="M40" i="1" s="1"/>
  <c r="L40" i="1"/>
  <c r="L31" i="1"/>
  <c r="K31" i="1"/>
  <c r="M31" i="1" s="1"/>
  <c r="L13" i="1"/>
  <c r="K13" i="1"/>
  <c r="M13" i="1" s="1"/>
  <c r="K790" i="1"/>
  <c r="M790" i="1" s="1"/>
  <c r="K856" i="1"/>
  <c r="M856" i="1" s="1"/>
  <c r="K175" i="1"/>
  <c r="M175" i="1" s="1"/>
  <c r="K722" i="1"/>
  <c r="M722" i="1" s="1"/>
  <c r="K27" i="1"/>
  <c r="M27" i="1" s="1"/>
  <c r="K529" i="1"/>
  <c r="M529" i="1" s="1"/>
  <c r="K371" i="1"/>
  <c r="M371" i="1" s="1"/>
  <c r="K395" i="1"/>
  <c r="M395" i="1" s="1"/>
  <c r="K405" i="1"/>
  <c r="M405" i="1" s="1"/>
  <c r="K210" i="1"/>
  <c r="M210" i="1" s="1"/>
  <c r="K224" i="1"/>
  <c r="M224" i="1" s="1"/>
  <c r="K524" i="1"/>
  <c r="M524" i="1" s="1"/>
  <c r="K346" i="1"/>
  <c r="M346" i="1" s="1"/>
  <c r="K174" i="1"/>
  <c r="M174" i="1" s="1"/>
  <c r="K85" i="1"/>
  <c r="M85" i="1" s="1"/>
  <c r="K188" i="1"/>
  <c r="M188" i="1" s="1"/>
  <c r="K534" i="1"/>
  <c r="M534" i="1" s="1"/>
  <c r="K267" i="1"/>
  <c r="M267" i="1" s="1"/>
  <c r="K924" i="1"/>
  <c r="M924" i="1" s="1"/>
  <c r="K884" i="1"/>
  <c r="M884" i="1" s="1"/>
  <c r="K812" i="1"/>
  <c r="M812" i="1" s="1"/>
  <c r="K638" i="1"/>
  <c r="M638" i="1" s="1"/>
  <c r="K610" i="1"/>
  <c r="K541" i="1"/>
  <c r="K707" i="1"/>
  <c r="M707" i="1" s="1"/>
  <c r="K454" i="1"/>
  <c r="M454" i="1" s="1"/>
  <c r="K330" i="1"/>
  <c r="M330" i="1" s="1"/>
  <c r="K312" i="1"/>
  <c r="M312" i="1" s="1"/>
  <c r="L517" i="1"/>
  <c r="L317" i="1"/>
  <c r="K317" i="1"/>
  <c r="K793" i="1"/>
  <c r="M793" i="1" s="1"/>
  <c r="L793" i="1"/>
  <c r="L796" i="1"/>
  <c r="K796" i="1"/>
  <c r="M796" i="1" s="1"/>
  <c r="L178" i="1"/>
  <c r="K178" i="1"/>
  <c r="M178" i="1" s="1"/>
  <c r="K77" i="1"/>
  <c r="M77" i="1" s="1"/>
  <c r="L77" i="1"/>
  <c r="L203" i="1"/>
  <c r="K203" i="1"/>
  <c r="M203" i="1" s="1"/>
  <c r="L92" i="1"/>
  <c r="K92" i="1"/>
  <c r="M92" i="1" s="1"/>
  <c r="K217" i="1"/>
  <c r="M217" i="1" s="1"/>
  <c r="L217" i="1"/>
  <c r="K520" i="1"/>
  <c r="M520" i="1" s="1"/>
  <c r="L520" i="1"/>
  <c r="L134" i="1"/>
  <c r="K134" i="1"/>
  <c r="M134" i="1" s="1"/>
  <c r="L384" i="1"/>
  <c r="K384" i="1"/>
  <c r="M384" i="1" s="1"/>
  <c r="L345" i="1"/>
  <c r="K345" i="1"/>
  <c r="M345" i="1" s="1"/>
  <c r="L39" i="1"/>
  <c r="K39" i="1"/>
  <c r="M39" i="1" s="1"/>
  <c r="L285" i="1"/>
  <c r="K285" i="1"/>
  <c r="M285" i="1" s="1"/>
  <c r="L857" i="1"/>
  <c r="K857" i="1"/>
  <c r="M857" i="1" s="1"/>
  <c r="L107" i="1"/>
  <c r="K107" i="1"/>
  <c r="M107" i="1" s="1"/>
  <c r="L212" i="1"/>
  <c r="K212" i="1"/>
  <c r="M212" i="1" s="1"/>
  <c r="L509" i="1"/>
  <c r="K509" i="1"/>
  <c r="M509" i="1" s="1"/>
  <c r="L381" i="1"/>
  <c r="K381" i="1"/>
  <c r="M381" i="1" s="1"/>
  <c r="L136" i="1"/>
  <c r="K136" i="1"/>
  <c r="M136" i="1" s="1"/>
  <c r="L702" i="1"/>
  <c r="K702" i="1"/>
  <c r="M702" i="1" s="1"/>
  <c r="L743" i="1"/>
  <c r="K743" i="1"/>
  <c r="M743" i="1" s="1"/>
  <c r="L448" i="1"/>
  <c r="K448" i="1"/>
  <c r="M448" i="1" s="1"/>
  <c r="L683" i="1"/>
  <c r="K683" i="1"/>
  <c r="M683" i="1" s="1"/>
  <c r="L246" i="1"/>
  <c r="K246" i="1"/>
  <c r="M246" i="1" s="1"/>
  <c r="L442" i="1"/>
  <c r="K442" i="1"/>
  <c r="M442" i="1" s="1"/>
  <c r="L658" i="1"/>
  <c r="K658" i="1"/>
  <c r="M658" i="1" s="1"/>
  <c r="L911" i="1"/>
  <c r="K911" i="1"/>
  <c r="M911" i="1" s="1"/>
  <c r="L902" i="1"/>
  <c r="K902" i="1"/>
  <c r="M902" i="1" s="1"/>
  <c r="L929" i="1"/>
  <c r="K929" i="1"/>
  <c r="M929" i="1" s="1"/>
  <c r="L920" i="1"/>
  <c r="K920" i="1"/>
  <c r="M920" i="1" s="1"/>
  <c r="L939" i="1"/>
  <c r="K939" i="1"/>
  <c r="M939" i="1" s="1"/>
  <c r="L961" i="1"/>
  <c r="K961" i="1"/>
  <c r="M961" i="1" s="1"/>
  <c r="L891" i="1"/>
  <c r="K891" i="1"/>
  <c r="M891" i="1" s="1"/>
  <c r="L882" i="1"/>
  <c r="K882" i="1"/>
  <c r="M882" i="1" s="1"/>
  <c r="L869" i="1"/>
  <c r="K869" i="1"/>
  <c r="M869" i="1" s="1"/>
  <c r="L860" i="1"/>
  <c r="K860" i="1"/>
  <c r="M860" i="1" s="1"/>
  <c r="L838" i="1"/>
  <c r="K838" i="1"/>
  <c r="M838" i="1" s="1"/>
  <c r="L819" i="1"/>
  <c r="K819" i="1"/>
  <c r="M819" i="1" s="1"/>
  <c r="L806" i="1"/>
  <c r="K806" i="1"/>
  <c r="M806" i="1" s="1"/>
  <c r="L797" i="1"/>
  <c r="K797" i="1"/>
  <c r="M797" i="1" s="1"/>
  <c r="L775" i="1"/>
  <c r="K775" i="1"/>
  <c r="M775" i="1" s="1"/>
  <c r="L774" i="1"/>
  <c r="K774" i="1"/>
  <c r="M774" i="1" s="1"/>
  <c r="L688" i="1"/>
  <c r="K688" i="1"/>
  <c r="M688" i="1" s="1"/>
  <c r="L644" i="1"/>
  <c r="K644" i="1"/>
  <c r="M644" i="1" s="1"/>
  <c r="L626" i="1"/>
  <c r="K626" i="1"/>
  <c r="L618" i="1"/>
  <c r="K618" i="1"/>
  <c r="L594" i="1"/>
  <c r="K594" i="1"/>
  <c r="L586" i="1"/>
  <c r="K586" i="1"/>
  <c r="L602" i="1"/>
  <c r="K602" i="1"/>
  <c r="L554" i="1"/>
  <c r="K554" i="1"/>
  <c r="L578" i="1"/>
  <c r="K578" i="1"/>
  <c r="L570" i="1"/>
  <c r="K570" i="1"/>
  <c r="L546" i="1"/>
  <c r="K546" i="1"/>
  <c r="L538" i="1"/>
  <c r="K538" i="1"/>
  <c r="L749" i="1"/>
  <c r="K749" i="1"/>
  <c r="M749" i="1" s="1"/>
  <c r="L119" i="1"/>
  <c r="K119" i="1"/>
  <c r="M119" i="1" s="1"/>
  <c r="L715" i="1"/>
  <c r="K715" i="1"/>
  <c r="M715" i="1" s="1"/>
  <c r="L706" i="1"/>
  <c r="K706" i="1"/>
  <c r="M706" i="1" s="1"/>
  <c r="L737" i="1"/>
  <c r="K737" i="1"/>
  <c r="M737" i="1" s="1"/>
  <c r="L728" i="1"/>
  <c r="K728" i="1"/>
  <c r="M728" i="1" s="1"/>
  <c r="L477" i="1"/>
  <c r="K477" i="1"/>
  <c r="M477" i="1" s="1"/>
  <c r="L455" i="1"/>
  <c r="K455" i="1"/>
  <c r="M455" i="1" s="1"/>
  <c r="L43" i="1"/>
  <c r="K43" i="1"/>
  <c r="M43" i="1" s="1"/>
  <c r="L34" i="1"/>
  <c r="K34" i="1"/>
  <c r="M34" i="1" s="1"/>
  <c r="L430" i="1"/>
  <c r="K430" i="1"/>
  <c r="M430" i="1" s="1"/>
  <c r="L418" i="1"/>
  <c r="K418" i="1"/>
  <c r="M418" i="1" s="1"/>
  <c r="L375" i="1"/>
  <c r="K375" i="1"/>
  <c r="M375" i="1" s="1"/>
  <c r="L321" i="1"/>
  <c r="K321" i="1"/>
  <c r="M321" i="1" s="1"/>
  <c r="L350" i="1"/>
  <c r="K350" i="1"/>
  <c r="L353" i="1"/>
  <c r="K353" i="1"/>
  <c r="M353" i="1" s="1"/>
  <c r="L240" i="1"/>
  <c r="K240" i="1"/>
  <c r="M240" i="1" s="1"/>
  <c r="L228" i="1"/>
  <c r="K228" i="1"/>
  <c r="M228" i="1" s="1"/>
  <c r="L197" i="1"/>
  <c r="K197" i="1"/>
  <c r="L185" i="1"/>
  <c r="K185" i="1"/>
  <c r="M185" i="1" s="1"/>
  <c r="L398" i="1"/>
  <c r="K398" i="1"/>
  <c r="M398" i="1" s="1"/>
  <c r="L389" i="1"/>
  <c r="K389" i="1"/>
  <c r="M389" i="1" s="1"/>
  <c r="L169" i="1"/>
  <c r="K169" i="1"/>
  <c r="M169" i="1" s="1"/>
  <c r="L141" i="1"/>
  <c r="K141" i="1"/>
  <c r="M141" i="1" s="1"/>
  <c r="L297" i="1"/>
  <c r="K297" i="1"/>
  <c r="M297" i="1" s="1"/>
  <c r="L272" i="1"/>
  <c r="K272" i="1"/>
  <c r="M272" i="1" s="1"/>
  <c r="L338" i="1"/>
  <c r="K338" i="1"/>
  <c r="M338" i="1" s="1"/>
  <c r="L310" i="1"/>
  <c r="K310" i="1"/>
  <c r="M310" i="1" s="1"/>
  <c r="L288" i="1"/>
  <c r="K288" i="1"/>
  <c r="M288" i="1" s="1"/>
  <c r="L279" i="1"/>
  <c r="K279" i="1"/>
  <c r="M279" i="1" s="1"/>
  <c r="L254" i="1"/>
  <c r="K254" i="1"/>
  <c r="M254" i="1" s="1"/>
  <c r="L253" i="1"/>
  <c r="K253" i="1"/>
  <c r="M253" i="1" s="1"/>
  <c r="L154" i="1"/>
  <c r="K154" i="1"/>
  <c r="M154" i="1" s="1"/>
  <c r="L110" i="1"/>
  <c r="K110" i="1"/>
  <c r="L101" i="1"/>
  <c r="K101" i="1"/>
  <c r="L66" i="1"/>
  <c r="K66" i="1"/>
  <c r="M66" i="1" s="1"/>
  <c r="L57" i="1"/>
  <c r="K57" i="1"/>
  <c r="M57" i="1" s="1"/>
  <c r="L12" i="1"/>
  <c r="K12" i="1"/>
  <c r="K386" i="1"/>
  <c r="M386" i="1" s="1"/>
  <c r="K771" i="1"/>
  <c r="M771" i="1" s="1"/>
  <c r="K89" i="1"/>
  <c r="M89" i="1" s="1"/>
  <c r="K744" i="1"/>
  <c r="M744" i="1" s="1"/>
  <c r="K449" i="1"/>
  <c r="M449" i="1" s="1"/>
  <c r="K523" i="1"/>
  <c r="M523" i="1" s="1"/>
  <c r="K221" i="1"/>
  <c r="M221" i="1" s="1"/>
  <c r="K794" i="1"/>
  <c r="M794" i="1" s="1"/>
  <c r="K193" i="1"/>
  <c r="M193" i="1" s="1"/>
  <c r="K19" i="1"/>
  <c r="M19" i="1" s="1"/>
  <c r="K22" i="1"/>
  <c r="M22" i="1" s="1"/>
  <c r="K676" i="1"/>
  <c r="M676" i="1" s="1"/>
  <c r="K266" i="1"/>
  <c r="M266" i="1" s="1"/>
  <c r="K836" i="1"/>
  <c r="M836" i="1" s="1"/>
  <c r="K79" i="1"/>
  <c r="M79" i="1" s="1"/>
  <c r="K88" i="1"/>
  <c r="M88" i="1" s="1"/>
  <c r="K495" i="1"/>
  <c r="M495" i="1" s="1"/>
  <c r="K72" i="1"/>
  <c r="M72" i="1" s="1"/>
  <c r="K922" i="1"/>
  <c r="M922" i="1" s="1"/>
  <c r="K875" i="1"/>
  <c r="M875" i="1" s="1"/>
  <c r="K781" i="1"/>
  <c r="M781" i="1" s="1"/>
  <c r="K636" i="1"/>
  <c r="M636" i="1" s="1"/>
  <c r="K605" i="1"/>
  <c r="K539" i="1"/>
  <c r="K705" i="1"/>
  <c r="M705" i="1" s="1"/>
  <c r="K45" i="1"/>
  <c r="M45" i="1" s="1"/>
  <c r="K323" i="1"/>
  <c r="M323" i="1" s="1"/>
  <c r="K281" i="1"/>
  <c r="M281" i="1" s="1"/>
  <c r="L186" i="1"/>
  <c r="K186" i="1"/>
  <c r="M186" i="1" s="1"/>
  <c r="L52" i="1"/>
  <c r="K52" i="1"/>
  <c r="M52" i="1" s="1"/>
  <c r="L514" i="1"/>
  <c r="K514" i="1"/>
  <c r="M514" i="1" s="1"/>
  <c r="L511" i="1"/>
  <c r="K511" i="1"/>
  <c r="M511" i="1" s="1"/>
  <c r="L471" i="1"/>
  <c r="K471" i="1"/>
  <c r="M471" i="1" s="1"/>
  <c r="L656" i="1"/>
  <c r="K656" i="1"/>
  <c r="M656" i="1" s="1"/>
  <c r="L268" i="1"/>
  <c r="K268" i="1"/>
  <c r="M268" i="1" s="1"/>
  <c r="L947" i="1"/>
  <c r="K947" i="1"/>
  <c r="M947" i="1" s="1"/>
  <c r="L181" i="1"/>
  <c r="K181" i="1"/>
  <c r="M181" i="1" s="1"/>
  <c r="L816" i="1"/>
  <c r="K816" i="1"/>
  <c r="M816" i="1" s="1"/>
  <c r="L712" i="1"/>
  <c r="K712" i="1"/>
  <c r="M712" i="1" s="1"/>
  <c r="L348" i="1"/>
  <c r="K348" i="1"/>
  <c r="M348" i="1" s="1"/>
  <c r="L503" i="1"/>
  <c r="K503" i="1"/>
  <c r="M503" i="1" s="1"/>
  <c r="L500" i="1"/>
  <c r="K500" i="1"/>
  <c r="M500" i="1" s="1"/>
  <c r="L461" i="1"/>
  <c r="K461" i="1"/>
  <c r="M461" i="1" s="1"/>
  <c r="L890" i="1"/>
  <c r="K890" i="1"/>
  <c r="M890" i="1" s="1"/>
  <c r="L220" i="1"/>
  <c r="K220" i="1"/>
  <c r="M220" i="1" s="1"/>
  <c r="L652" i="1"/>
  <c r="K652" i="1"/>
  <c r="M652" i="1" s="1"/>
  <c r="L363" i="1"/>
  <c r="K363" i="1"/>
  <c r="M363" i="1" s="1"/>
  <c r="L29" i="1"/>
  <c r="K29" i="1"/>
  <c r="M29" i="1" s="1"/>
  <c r="L370" i="1"/>
  <c r="K370" i="1"/>
  <c r="M370" i="1" s="1"/>
  <c r="L673" i="1"/>
  <c r="K673" i="1"/>
  <c r="M673" i="1" s="1"/>
  <c r="L664" i="1"/>
  <c r="K664" i="1"/>
  <c r="M664" i="1" s="1"/>
  <c r="L908" i="1"/>
  <c r="K908" i="1"/>
  <c r="M908" i="1" s="1"/>
  <c r="L927" i="1"/>
  <c r="K927" i="1"/>
  <c r="M927" i="1" s="1"/>
  <c r="L954" i="1"/>
  <c r="K954" i="1"/>
  <c r="M954" i="1" s="1"/>
  <c r="L945" i="1"/>
  <c r="K945" i="1"/>
  <c r="M945" i="1" s="1"/>
  <c r="L976" i="1"/>
  <c r="K976" i="1"/>
  <c r="M976" i="1" s="1"/>
  <c r="L967" i="1"/>
  <c r="K967" i="1"/>
  <c r="M967" i="1" s="1"/>
  <c r="L888" i="1"/>
  <c r="K888" i="1"/>
  <c r="M888" i="1" s="1"/>
  <c r="L866" i="1"/>
  <c r="K866" i="1"/>
  <c r="M866" i="1" s="1"/>
  <c r="L853" i="1"/>
  <c r="K853" i="1"/>
  <c r="M853" i="1" s="1"/>
  <c r="L844" i="1"/>
  <c r="K844" i="1"/>
  <c r="M844" i="1" s="1"/>
  <c r="L834" i="1"/>
  <c r="K834" i="1"/>
  <c r="M834" i="1" s="1"/>
  <c r="L825" i="1"/>
  <c r="K825" i="1"/>
  <c r="M825" i="1" s="1"/>
  <c r="L803" i="1"/>
  <c r="K803" i="1"/>
  <c r="M803" i="1" s="1"/>
  <c r="L788" i="1"/>
  <c r="K788" i="1"/>
  <c r="M788" i="1" s="1"/>
  <c r="L762" i="1"/>
  <c r="K762" i="1"/>
  <c r="M762" i="1" s="1"/>
  <c r="L696" i="1"/>
  <c r="K696" i="1"/>
  <c r="M696" i="1" s="1"/>
  <c r="L687" i="1"/>
  <c r="K687" i="1"/>
  <c r="M687" i="1" s="1"/>
  <c r="L635" i="1"/>
  <c r="K635" i="1"/>
  <c r="M635" i="1" s="1"/>
  <c r="L625" i="1"/>
  <c r="K625" i="1"/>
  <c r="L593" i="1"/>
  <c r="K593" i="1"/>
  <c r="L585" i="1"/>
  <c r="K585" i="1"/>
  <c r="L609" i="1"/>
  <c r="K609" i="1"/>
  <c r="L601" i="1"/>
  <c r="K601" i="1"/>
  <c r="L561" i="1"/>
  <c r="K561" i="1"/>
  <c r="L577" i="1"/>
  <c r="K577" i="1"/>
  <c r="L545" i="1"/>
  <c r="K545" i="1"/>
  <c r="L537" i="1"/>
  <c r="K537" i="1"/>
  <c r="L756" i="1"/>
  <c r="K756" i="1"/>
  <c r="M756" i="1" s="1"/>
  <c r="L748" i="1"/>
  <c r="K748" i="1"/>
  <c r="M748" i="1" s="1"/>
  <c r="L126" i="1"/>
  <c r="K126" i="1"/>
  <c r="M126" i="1" s="1"/>
  <c r="L714" i="1"/>
  <c r="K714" i="1"/>
  <c r="M714" i="1" s="1"/>
  <c r="L736" i="1"/>
  <c r="K736" i="1"/>
  <c r="M736" i="1" s="1"/>
  <c r="L727" i="1"/>
  <c r="K727" i="1"/>
  <c r="M727" i="1" s="1"/>
  <c r="L485" i="1"/>
  <c r="K485" i="1"/>
  <c r="M485" i="1" s="1"/>
  <c r="L476" i="1"/>
  <c r="K476" i="1"/>
  <c r="M476" i="1" s="1"/>
  <c r="L463" i="1"/>
  <c r="K463" i="1"/>
  <c r="M463" i="1" s="1"/>
  <c r="L42" i="1"/>
  <c r="K42" i="1"/>
  <c r="M42" i="1" s="1"/>
  <c r="L427" i="1"/>
  <c r="K427" i="1"/>
  <c r="M427" i="1" s="1"/>
  <c r="L417" i="1"/>
  <c r="K417" i="1"/>
  <c r="M417" i="1" s="1"/>
  <c r="L407" i="1"/>
  <c r="K407" i="1"/>
  <c r="M407" i="1" s="1"/>
  <c r="L374" i="1"/>
  <c r="K374" i="1"/>
  <c r="M374" i="1" s="1"/>
  <c r="L329" i="1"/>
  <c r="K329" i="1"/>
  <c r="M329" i="1" s="1"/>
  <c r="L320" i="1"/>
  <c r="K320" i="1"/>
  <c r="M320" i="1" s="1"/>
  <c r="L364" i="1"/>
  <c r="K364" i="1"/>
  <c r="M364" i="1" s="1"/>
  <c r="K352" i="1"/>
  <c r="M352" i="1" s="1"/>
  <c r="L352" i="1"/>
  <c r="L239" i="1"/>
  <c r="K239" i="1"/>
  <c r="M239" i="1" s="1"/>
  <c r="L227" i="1"/>
  <c r="K227" i="1"/>
  <c r="M227" i="1" s="1"/>
  <c r="L196" i="1"/>
  <c r="K196" i="1"/>
  <c r="M196" i="1" s="1"/>
  <c r="L184" i="1"/>
  <c r="K184" i="1"/>
  <c r="M184" i="1" s="1"/>
  <c r="L397" i="1"/>
  <c r="K397" i="1"/>
  <c r="M397" i="1" s="1"/>
  <c r="L388" i="1"/>
  <c r="K388" i="1"/>
  <c r="M388" i="1" s="1"/>
  <c r="L168" i="1"/>
  <c r="K168" i="1"/>
  <c r="M168" i="1" s="1"/>
  <c r="K140" i="1"/>
  <c r="M140" i="1" s="1"/>
  <c r="L140" i="1"/>
  <c r="L269" i="1"/>
  <c r="K269" i="1"/>
  <c r="L271" i="1"/>
  <c r="K271" i="1"/>
  <c r="M271" i="1" s="1"/>
  <c r="L336" i="1"/>
  <c r="K336" i="1"/>
  <c r="M336" i="1" s="1"/>
  <c r="L309" i="1"/>
  <c r="K309" i="1"/>
  <c r="M309" i="1" s="1"/>
  <c r="L287" i="1"/>
  <c r="K287" i="1"/>
  <c r="M287" i="1" s="1"/>
  <c r="K278" i="1"/>
  <c r="M278" i="1" s="1"/>
  <c r="L278" i="1"/>
  <c r="L252" i="1"/>
  <c r="K252" i="1"/>
  <c r="M252" i="1" s="1"/>
  <c r="K251" i="1"/>
  <c r="M251" i="1" s="1"/>
  <c r="L251" i="1"/>
  <c r="L153" i="1"/>
  <c r="K153" i="1"/>
  <c r="M153" i="1" s="1"/>
  <c r="L144" i="1"/>
  <c r="K144" i="1"/>
  <c r="M144" i="1" s="1"/>
  <c r="L109" i="1"/>
  <c r="K109" i="1"/>
  <c r="M109" i="1" s="1"/>
  <c r="L97" i="1"/>
  <c r="K97" i="1"/>
  <c r="M97" i="1" s="1"/>
  <c r="L65" i="1"/>
  <c r="K65" i="1"/>
  <c r="M65" i="1" s="1"/>
  <c r="K56" i="1"/>
  <c r="M56" i="1" s="1"/>
  <c r="L56" i="1"/>
  <c r="L11" i="1"/>
  <c r="K11" i="1"/>
  <c r="L3" i="1"/>
  <c r="K3" i="1"/>
  <c r="K649" i="1"/>
  <c r="M649" i="1" s="1"/>
  <c r="K474" i="1"/>
  <c r="M474" i="1" s="1"/>
  <c r="K229" i="1"/>
  <c r="M229" i="1" s="1"/>
  <c r="K766" i="1"/>
  <c r="M766" i="1" s="1"/>
  <c r="K675" i="1"/>
  <c r="M675" i="1" s="1"/>
  <c r="K305" i="1"/>
  <c r="M305" i="1" s="1"/>
  <c r="K632" i="1"/>
  <c r="M632" i="1" s="1"/>
  <c r="K909" i="1"/>
  <c r="M909" i="1" s="1"/>
  <c r="K25" i="1"/>
  <c r="M25" i="1" s="1"/>
  <c r="K450" i="1"/>
  <c r="M450" i="1" s="1"/>
  <c r="K428" i="1"/>
  <c r="M428" i="1" s="1"/>
  <c r="K63" i="1"/>
  <c r="M63" i="1" s="1"/>
  <c r="K877" i="1"/>
  <c r="M877" i="1" s="1"/>
  <c r="K91" i="1"/>
  <c r="M91" i="1" s="1"/>
  <c r="K100" i="1"/>
  <c r="M100" i="1" s="1"/>
  <c r="K531" i="1"/>
  <c r="M531" i="1" s="1"/>
  <c r="K669" i="1"/>
  <c r="M669" i="1" s="1"/>
  <c r="K948" i="1"/>
  <c r="M948" i="1" s="1"/>
  <c r="K863" i="1"/>
  <c r="M863" i="1" s="1"/>
  <c r="K799" i="1"/>
  <c r="M799" i="1" s="1"/>
  <c r="K643" i="1"/>
  <c r="M643" i="1" s="1"/>
  <c r="K564" i="1"/>
  <c r="K757" i="1"/>
  <c r="M757" i="1" s="1"/>
  <c r="K731" i="1"/>
  <c r="M731" i="1" s="1"/>
  <c r="K35" i="1"/>
  <c r="M35" i="1" s="1"/>
  <c r="K355" i="1"/>
  <c r="M355" i="1" s="1"/>
  <c r="K259" i="1"/>
  <c r="M259" i="1" s="1"/>
  <c r="L349" i="1"/>
  <c r="L75" i="1"/>
  <c r="K75" i="1"/>
  <c r="M75" i="1" s="1"/>
  <c r="L447" i="1"/>
  <c r="K447" i="1"/>
  <c r="M447" i="1" s="1"/>
  <c r="L494" i="1"/>
  <c r="K494" i="1"/>
  <c r="M494" i="1" s="1"/>
  <c r="K245" i="1"/>
  <c r="M245" i="1" s="1"/>
  <c r="L245" i="1"/>
  <c r="L792" i="1"/>
  <c r="K792" i="1"/>
  <c r="M792" i="1" s="1"/>
  <c r="L208" i="1"/>
  <c r="K208" i="1"/>
  <c r="M208" i="1" s="1"/>
  <c r="K746" i="1"/>
  <c r="M746" i="1" s="1"/>
  <c r="L746" i="1"/>
  <c r="L82" i="1"/>
  <c r="K82" i="1"/>
  <c r="M82" i="1" s="1"/>
  <c r="L451" i="1"/>
  <c r="K451" i="1"/>
  <c r="M451" i="1" s="1"/>
  <c r="L528" i="1"/>
  <c r="K528" i="1"/>
  <c r="M528" i="1" s="1"/>
  <c r="L248" i="1"/>
  <c r="K248" i="1"/>
  <c r="M248" i="1" s="1"/>
  <c r="L672" i="1"/>
  <c r="K672" i="1"/>
  <c r="M672" i="1" s="1"/>
  <c r="L663" i="1"/>
  <c r="K663" i="1"/>
  <c r="M663" i="1" s="1"/>
  <c r="L916" i="1"/>
  <c r="K916" i="1"/>
  <c r="M916" i="1" s="1"/>
  <c r="L907" i="1"/>
  <c r="K907" i="1"/>
  <c r="M907" i="1" s="1"/>
  <c r="L935" i="1"/>
  <c r="K935" i="1"/>
  <c r="M935" i="1" s="1"/>
  <c r="L926" i="1"/>
  <c r="K926" i="1"/>
  <c r="M926" i="1" s="1"/>
  <c r="K953" i="1"/>
  <c r="M953" i="1" s="1"/>
  <c r="L953" i="1"/>
  <c r="L944" i="1"/>
  <c r="K944" i="1"/>
  <c r="M944" i="1" s="1"/>
  <c r="L975" i="1"/>
  <c r="K975" i="1"/>
  <c r="M975" i="1" s="1"/>
  <c r="K966" i="1"/>
  <c r="M966" i="1" s="1"/>
  <c r="L966" i="1"/>
  <c r="L896" i="1"/>
  <c r="K896" i="1"/>
  <c r="M896" i="1" s="1"/>
  <c r="L887" i="1"/>
  <c r="K887" i="1"/>
  <c r="M887" i="1" s="1"/>
  <c r="L874" i="1"/>
  <c r="K874" i="1"/>
  <c r="M874" i="1" s="1"/>
  <c r="K865" i="1"/>
  <c r="M865" i="1" s="1"/>
  <c r="L865" i="1"/>
  <c r="K852" i="1"/>
  <c r="M852" i="1" s="1"/>
  <c r="L852" i="1"/>
  <c r="L843" i="1"/>
  <c r="K843" i="1"/>
  <c r="M843" i="1" s="1"/>
  <c r="L833" i="1"/>
  <c r="K833" i="1"/>
  <c r="M833" i="1" s="1"/>
  <c r="K824" i="1"/>
  <c r="M824" i="1" s="1"/>
  <c r="L824" i="1"/>
  <c r="K811" i="1"/>
  <c r="M811" i="1" s="1"/>
  <c r="L811" i="1"/>
  <c r="L802" i="1"/>
  <c r="K802" i="1"/>
  <c r="M802" i="1" s="1"/>
  <c r="L787" i="1"/>
  <c r="K787" i="1"/>
  <c r="M787" i="1" s="1"/>
  <c r="K786" i="1"/>
  <c r="M786" i="1" s="1"/>
  <c r="L786" i="1"/>
  <c r="K754" i="1"/>
  <c r="M754" i="1" s="1"/>
  <c r="L754" i="1"/>
  <c r="L686" i="1"/>
  <c r="K686" i="1"/>
  <c r="M686" i="1" s="1"/>
  <c r="L634" i="1"/>
  <c r="K634" i="1"/>
  <c r="M634" i="1" s="1"/>
  <c r="K642" i="1"/>
  <c r="M642" i="1" s="1"/>
  <c r="L642" i="1"/>
  <c r="L624" i="1"/>
  <c r="K624" i="1"/>
  <c r="L616" i="1"/>
  <c r="K616" i="1"/>
  <c r="L592" i="1"/>
  <c r="K592" i="1"/>
  <c r="L584" i="1"/>
  <c r="K584" i="1"/>
  <c r="K608" i="1"/>
  <c r="L608" i="1"/>
  <c r="L600" i="1"/>
  <c r="K600" i="1"/>
  <c r="K560" i="1"/>
  <c r="L560" i="1"/>
  <c r="K552" i="1"/>
  <c r="L552" i="1"/>
  <c r="L576" i="1"/>
  <c r="K576" i="1"/>
  <c r="L568" i="1"/>
  <c r="K568" i="1"/>
  <c r="K544" i="1"/>
  <c r="L544" i="1"/>
  <c r="L536" i="1"/>
  <c r="K536" i="1"/>
  <c r="K755" i="1"/>
  <c r="M755" i="1" s="1"/>
  <c r="L755" i="1"/>
  <c r="L747" i="1"/>
  <c r="K747" i="1"/>
  <c r="M747" i="1" s="1"/>
  <c r="L125" i="1"/>
  <c r="K125" i="1"/>
  <c r="M125" i="1" s="1"/>
  <c r="K117" i="1"/>
  <c r="M117" i="1" s="1"/>
  <c r="L117" i="1"/>
  <c r="L713" i="1"/>
  <c r="K713" i="1"/>
  <c r="M713" i="1" s="1"/>
  <c r="L704" i="1"/>
  <c r="K704" i="1"/>
  <c r="M704" i="1" s="1"/>
  <c r="L735" i="1"/>
  <c r="K735" i="1"/>
  <c r="M735" i="1" s="1"/>
  <c r="L726" i="1"/>
  <c r="K726" i="1"/>
  <c r="M726" i="1" s="1"/>
  <c r="K484" i="1"/>
  <c r="M484" i="1" s="1"/>
  <c r="L484" i="1"/>
  <c r="L475" i="1"/>
  <c r="K475" i="1"/>
  <c r="M475" i="1" s="1"/>
  <c r="K462" i="1"/>
  <c r="M462" i="1" s="1"/>
  <c r="L462" i="1"/>
  <c r="L453" i="1"/>
  <c r="K453" i="1"/>
  <c r="M453" i="1" s="1"/>
  <c r="L41" i="1"/>
  <c r="K41" i="1"/>
  <c r="M41" i="1" s="1"/>
  <c r="L32" i="1"/>
  <c r="K32" i="1"/>
  <c r="M32" i="1" s="1"/>
  <c r="L426" i="1"/>
  <c r="K426" i="1"/>
  <c r="M426" i="1" s="1"/>
  <c r="L416" i="1"/>
  <c r="K416" i="1"/>
  <c r="M416" i="1" s="1"/>
  <c r="K406" i="1"/>
  <c r="M406" i="1" s="1"/>
  <c r="L406" i="1"/>
  <c r="L373" i="1"/>
  <c r="K373" i="1"/>
  <c r="M373" i="1" s="1"/>
  <c r="L328" i="1"/>
  <c r="K328" i="1"/>
  <c r="M328" i="1" s="1"/>
  <c r="L319" i="1"/>
  <c r="K319" i="1"/>
  <c r="M319" i="1" s="1"/>
  <c r="L360" i="1"/>
  <c r="K360" i="1"/>
  <c r="M360" i="1" s="1"/>
  <c r="L351" i="1"/>
  <c r="K351" i="1"/>
  <c r="M351" i="1" s="1"/>
  <c r="K238" i="1"/>
  <c r="M238" i="1" s="1"/>
  <c r="L238" i="1"/>
  <c r="L226" i="1"/>
  <c r="K226" i="1"/>
  <c r="M226" i="1" s="1"/>
  <c r="K195" i="1"/>
  <c r="M195" i="1" s="1"/>
  <c r="L195" i="1"/>
  <c r="L183" i="1"/>
  <c r="K183" i="1"/>
  <c r="M183" i="1" s="1"/>
  <c r="L396" i="1"/>
  <c r="K396" i="1"/>
  <c r="M396" i="1" s="1"/>
  <c r="L387" i="1"/>
  <c r="K387" i="1"/>
  <c r="M387" i="1" s="1"/>
  <c r="L167" i="1"/>
  <c r="K167" i="1"/>
  <c r="M167" i="1" s="1"/>
  <c r="L139" i="1"/>
  <c r="K139" i="1"/>
  <c r="M139" i="1" s="1"/>
  <c r="K296" i="1"/>
  <c r="M296" i="1" s="1"/>
  <c r="L296" i="1"/>
  <c r="L270" i="1"/>
  <c r="K270" i="1"/>
  <c r="M270" i="1" s="1"/>
  <c r="L316" i="1"/>
  <c r="K316" i="1"/>
  <c r="M316" i="1" s="1"/>
  <c r="L308" i="1"/>
  <c r="K308" i="1"/>
  <c r="M308" i="1" s="1"/>
  <c r="L286" i="1"/>
  <c r="K286" i="1"/>
  <c r="M286" i="1" s="1"/>
  <c r="L277" i="1"/>
  <c r="K277" i="1"/>
  <c r="M277" i="1" s="1"/>
  <c r="L250" i="1"/>
  <c r="K250" i="1"/>
  <c r="M250" i="1" s="1"/>
  <c r="L249" i="1"/>
  <c r="K249" i="1"/>
  <c r="M249" i="1" s="1"/>
  <c r="K152" i="1"/>
  <c r="M152" i="1" s="1"/>
  <c r="L152" i="1"/>
  <c r="L143" i="1"/>
  <c r="K143" i="1"/>
  <c r="M143" i="1" s="1"/>
  <c r="K108" i="1"/>
  <c r="M108" i="1" s="1"/>
  <c r="L108" i="1"/>
  <c r="L96" i="1"/>
  <c r="K96" i="1"/>
  <c r="M96" i="1" s="1"/>
  <c r="L64" i="1"/>
  <c r="K64" i="1"/>
  <c r="M64" i="1" s="1"/>
  <c r="L55" i="1"/>
  <c r="K55" i="1"/>
  <c r="M55" i="1" s="1"/>
  <c r="L10" i="1"/>
  <c r="K10" i="1"/>
  <c r="K2" i="1"/>
  <c r="K276" i="1"/>
  <c r="M276" i="1" s="1"/>
  <c r="K372" i="1"/>
  <c r="M372" i="1" s="1"/>
  <c r="K650" i="1"/>
  <c r="M650" i="1" s="1"/>
  <c r="K86" i="1"/>
  <c r="M86" i="1" s="1"/>
  <c r="K508" i="1"/>
  <c r="M508" i="1" s="1"/>
  <c r="K380" i="1"/>
  <c r="M380" i="1" s="1"/>
  <c r="K73" i="1"/>
  <c r="M73" i="1" s="1"/>
  <c r="K165" i="1"/>
  <c r="M165" i="1" s="1"/>
  <c r="K734" i="1"/>
  <c r="M734" i="1" s="1"/>
  <c r="K230" i="1"/>
  <c r="M230" i="1" s="1"/>
  <c r="K515" i="1"/>
  <c r="M515" i="1" s="1"/>
  <c r="K444" i="1"/>
  <c r="M444" i="1" s="1"/>
  <c r="K335" i="1"/>
  <c r="M335" i="1" s="1"/>
  <c r="K858" i="1"/>
  <c r="M858" i="1" s="1"/>
  <c r="K76" i="1"/>
  <c r="M76" i="1" s="1"/>
  <c r="K213" i="1"/>
  <c r="M213" i="1" s="1"/>
  <c r="K525" i="1"/>
  <c r="M525" i="1" s="1"/>
  <c r="K667" i="1"/>
  <c r="M667" i="1" s="1"/>
  <c r="K942" i="1"/>
  <c r="M942" i="1" s="1"/>
  <c r="K862" i="1"/>
  <c r="M862" i="1" s="1"/>
  <c r="K789" i="1"/>
  <c r="M789" i="1" s="1"/>
  <c r="K628" i="1"/>
  <c r="K562" i="1"/>
  <c r="K752" i="1"/>
  <c r="M752" i="1" s="1"/>
  <c r="K729" i="1"/>
  <c r="M729" i="1" s="1"/>
  <c r="K33" i="1"/>
  <c r="M33" i="1" s="1"/>
  <c r="K233" i="1"/>
  <c r="M233" i="1" s="1"/>
  <c r="K145" i="1"/>
  <c r="M145" i="1" s="1"/>
  <c r="L903" i="1"/>
  <c r="L938" i="1"/>
  <c r="K938" i="1"/>
  <c r="M938" i="1" s="1"/>
  <c r="L180" i="1"/>
  <c r="K180" i="1"/>
  <c r="M180" i="1" s="1"/>
  <c r="L815" i="1"/>
  <c r="K815" i="1"/>
  <c r="M815" i="1" s="1"/>
  <c r="L703" i="1"/>
  <c r="K703" i="1"/>
  <c r="M703" i="1" s="1"/>
  <c r="L347" i="1"/>
  <c r="K347" i="1"/>
  <c r="M347" i="1" s="1"/>
  <c r="L24" i="1"/>
  <c r="K24" i="1"/>
  <c r="M24" i="1" s="1"/>
  <c r="L98" i="1"/>
  <c r="K98" i="1"/>
  <c r="M98" i="1" s="1"/>
  <c r="L223" i="1"/>
  <c r="K223" i="1"/>
  <c r="M223" i="1" s="1"/>
  <c r="L502" i="1"/>
  <c r="K502" i="1"/>
  <c r="M502" i="1" s="1"/>
  <c r="L499" i="1"/>
  <c r="K499" i="1"/>
  <c r="M499" i="1" s="1"/>
  <c r="L443" i="1"/>
  <c r="K443" i="1"/>
  <c r="M443" i="1" s="1"/>
  <c r="L452" i="1"/>
  <c r="K452" i="1"/>
  <c r="M452" i="1" s="1"/>
  <c r="L881" i="1"/>
  <c r="K881" i="1"/>
  <c r="M881" i="1" s="1"/>
  <c r="L958" i="1"/>
  <c r="K958" i="1"/>
  <c r="M958" i="1" s="1"/>
  <c r="L827" i="1"/>
  <c r="K827" i="1"/>
  <c r="M827" i="1" s="1"/>
  <c r="L772" i="1"/>
  <c r="K772" i="1"/>
  <c r="M772" i="1" s="1"/>
  <c r="L216" i="1"/>
  <c r="K216" i="1"/>
  <c r="M216" i="1" s="1"/>
  <c r="K651" i="1"/>
  <c r="M651" i="1" s="1"/>
  <c r="L651" i="1"/>
  <c r="K723" i="1"/>
  <c r="M723" i="1" s="1"/>
  <c r="L723" i="1"/>
  <c r="K362" i="1"/>
  <c r="M362" i="1" s="1"/>
  <c r="L362" i="1"/>
  <c r="L28" i="1"/>
  <c r="K28" i="1"/>
  <c r="M28" i="1" s="1"/>
  <c r="K533" i="1"/>
  <c r="M533" i="1" s="1"/>
  <c r="L533" i="1"/>
  <c r="K530" i="1"/>
  <c r="M530" i="1" s="1"/>
  <c r="L530" i="1"/>
  <c r="K436" i="1"/>
  <c r="M436" i="1" s="1"/>
  <c r="L436" i="1"/>
  <c r="L359" i="1"/>
  <c r="K359" i="1"/>
  <c r="M359" i="1" s="1"/>
  <c r="K160" i="1"/>
  <c r="M160" i="1" s="1"/>
  <c r="L160" i="1"/>
  <c r="K404" i="1"/>
  <c r="M404" i="1" s="1"/>
  <c r="L404" i="1"/>
  <c r="K855" i="1"/>
  <c r="M855" i="1" s="1"/>
  <c r="L855" i="1"/>
  <c r="L414" i="1"/>
  <c r="K414" i="1"/>
  <c r="M414" i="1" s="1"/>
  <c r="K177" i="1"/>
  <c r="M177" i="1" s="1"/>
  <c r="L177" i="1"/>
  <c r="K51" i="1"/>
  <c r="M51" i="1" s="1"/>
  <c r="L51" i="1"/>
  <c r="K231" i="1"/>
  <c r="M231" i="1" s="1"/>
  <c r="L231" i="1"/>
  <c r="L655" i="1"/>
  <c r="K655" i="1"/>
  <c r="M655" i="1" s="1"/>
  <c r="K768" i="1"/>
  <c r="M768" i="1" s="1"/>
  <c r="L768" i="1"/>
  <c r="K765" i="1"/>
  <c r="M765" i="1" s="1"/>
  <c r="L765" i="1"/>
  <c r="L677" i="1"/>
  <c r="K677" i="1"/>
  <c r="M677" i="1" s="1"/>
  <c r="K432" i="1"/>
  <c r="M432" i="1" s="1"/>
  <c r="L432" i="1"/>
  <c r="K304" i="1"/>
  <c r="M304" i="1" s="1"/>
  <c r="L304" i="1"/>
  <c r="K671" i="1"/>
  <c r="M671" i="1" s="1"/>
  <c r="L671" i="1"/>
  <c r="K662" i="1"/>
  <c r="M662" i="1" s="1"/>
  <c r="L662" i="1"/>
  <c r="K915" i="1"/>
  <c r="M915" i="1" s="1"/>
  <c r="L915" i="1"/>
  <c r="K906" i="1"/>
  <c r="M906" i="1" s="1"/>
  <c r="L906" i="1"/>
  <c r="K934" i="1"/>
  <c r="M934" i="1" s="1"/>
  <c r="L934" i="1"/>
  <c r="L925" i="1"/>
  <c r="K925" i="1"/>
  <c r="M925" i="1" s="1"/>
  <c r="L952" i="1"/>
  <c r="K952" i="1"/>
  <c r="M952" i="1" s="1"/>
  <c r="L943" i="1"/>
  <c r="K943" i="1"/>
  <c r="M943" i="1" s="1"/>
  <c r="L974" i="1"/>
  <c r="K974" i="1"/>
  <c r="M974" i="1" s="1"/>
  <c r="L965" i="1"/>
  <c r="K965" i="1"/>
  <c r="M965" i="1" s="1"/>
  <c r="L895" i="1"/>
  <c r="K895" i="1"/>
  <c r="M895" i="1" s="1"/>
  <c r="L886" i="1"/>
  <c r="K886" i="1"/>
  <c r="M886" i="1" s="1"/>
  <c r="L873" i="1"/>
  <c r="K873" i="1"/>
  <c r="M873" i="1" s="1"/>
  <c r="L864" i="1"/>
  <c r="K864" i="1"/>
  <c r="M864" i="1" s="1"/>
  <c r="L851" i="1"/>
  <c r="K851" i="1"/>
  <c r="M851" i="1" s="1"/>
  <c r="L842" i="1"/>
  <c r="K842" i="1"/>
  <c r="M842" i="1" s="1"/>
  <c r="L832" i="1"/>
  <c r="K832" i="1"/>
  <c r="M832" i="1" s="1"/>
  <c r="L823" i="1"/>
  <c r="K823" i="1"/>
  <c r="M823" i="1" s="1"/>
  <c r="L810" i="1"/>
  <c r="K810" i="1"/>
  <c r="M810" i="1" s="1"/>
  <c r="L801" i="1"/>
  <c r="K801" i="1"/>
  <c r="M801" i="1" s="1"/>
  <c r="L785" i="1"/>
  <c r="K785" i="1"/>
  <c r="M785" i="1" s="1"/>
  <c r="L784" i="1"/>
  <c r="K784" i="1"/>
  <c r="M784" i="1" s="1"/>
  <c r="L701" i="1"/>
  <c r="K701" i="1"/>
  <c r="M701" i="1" s="1"/>
  <c r="L692" i="1"/>
  <c r="K692" i="1"/>
  <c r="M692" i="1" s="1"/>
  <c r="L640" i="1"/>
  <c r="K640" i="1"/>
  <c r="M640" i="1" s="1"/>
  <c r="L648" i="1"/>
  <c r="K648" i="1"/>
  <c r="M648" i="1" s="1"/>
  <c r="L630" i="1"/>
  <c r="K630" i="1"/>
  <c r="L622" i="1"/>
  <c r="K622" i="1"/>
  <c r="L598" i="1"/>
  <c r="K598" i="1"/>
  <c r="L590" i="1"/>
  <c r="K590" i="1"/>
  <c r="L614" i="1"/>
  <c r="K614" i="1"/>
  <c r="L606" i="1"/>
  <c r="K606" i="1"/>
  <c r="L566" i="1"/>
  <c r="K566" i="1"/>
  <c r="L558" i="1"/>
  <c r="K558" i="1"/>
  <c r="L582" i="1"/>
  <c r="K582" i="1"/>
  <c r="L574" i="1"/>
  <c r="K574" i="1"/>
  <c r="L550" i="1"/>
  <c r="K550" i="1"/>
  <c r="L542" i="1"/>
  <c r="K542" i="1"/>
  <c r="L761" i="1"/>
  <c r="K761" i="1"/>
  <c r="M761" i="1" s="1"/>
  <c r="L753" i="1"/>
  <c r="K753" i="1"/>
  <c r="M753" i="1" s="1"/>
  <c r="L131" i="1"/>
  <c r="K131" i="1"/>
  <c r="M131" i="1" s="1"/>
  <c r="L123" i="1"/>
  <c r="K123" i="1"/>
  <c r="M123" i="1" s="1"/>
  <c r="L719" i="1"/>
  <c r="K719" i="1"/>
  <c r="M719" i="1" s="1"/>
  <c r="L710" i="1"/>
  <c r="K710" i="1"/>
  <c r="M710" i="1" s="1"/>
  <c r="L741" i="1"/>
  <c r="K741" i="1"/>
  <c r="M741" i="1" s="1"/>
  <c r="L732" i="1"/>
  <c r="K732" i="1"/>
  <c r="M732" i="1" s="1"/>
  <c r="L490" i="1"/>
  <c r="K490" i="1"/>
  <c r="M490" i="1" s="1"/>
  <c r="L481" i="1"/>
  <c r="K481" i="1"/>
  <c r="M481" i="1" s="1"/>
  <c r="L468" i="1"/>
  <c r="K468" i="1"/>
  <c r="M468" i="1" s="1"/>
  <c r="L459" i="1"/>
  <c r="K459" i="1"/>
  <c r="M459" i="1" s="1"/>
  <c r="L47" i="1"/>
  <c r="K47" i="1"/>
  <c r="M47" i="1" s="1"/>
  <c r="L38" i="1"/>
  <c r="K38" i="1"/>
  <c r="M38" i="1" s="1"/>
  <c r="L438" i="1"/>
  <c r="K438" i="1"/>
  <c r="M438" i="1" s="1"/>
  <c r="L422" i="1"/>
  <c r="K422" i="1"/>
  <c r="M422" i="1" s="1"/>
  <c r="L412" i="1"/>
  <c r="K412" i="1"/>
  <c r="M412" i="1" s="1"/>
  <c r="L379" i="1"/>
  <c r="K379" i="1"/>
  <c r="M379" i="1" s="1"/>
  <c r="L334" i="1"/>
  <c r="K334" i="1"/>
  <c r="M334" i="1" s="1"/>
  <c r="L325" i="1"/>
  <c r="K325" i="1"/>
  <c r="M325" i="1" s="1"/>
  <c r="L368" i="1"/>
  <c r="K368" i="1"/>
  <c r="M368" i="1" s="1"/>
  <c r="L357" i="1"/>
  <c r="K357" i="1"/>
  <c r="M357" i="1" s="1"/>
  <c r="L247" i="1"/>
  <c r="K247" i="1"/>
  <c r="M247" i="1" s="1"/>
  <c r="L235" i="1"/>
  <c r="K235" i="1"/>
  <c r="M235" i="1" s="1"/>
  <c r="L201" i="1"/>
  <c r="K201" i="1"/>
  <c r="M201" i="1" s="1"/>
  <c r="L192" i="1"/>
  <c r="K192" i="1"/>
  <c r="M192" i="1" s="1"/>
  <c r="L402" i="1"/>
  <c r="K402" i="1"/>
  <c r="M402" i="1" s="1"/>
  <c r="L393" i="1"/>
  <c r="K393" i="1"/>
  <c r="M393" i="1" s="1"/>
  <c r="L173" i="1"/>
  <c r="K173" i="1"/>
  <c r="M173" i="1" s="1"/>
  <c r="L164" i="1"/>
  <c r="K164" i="1"/>
  <c r="M164" i="1" s="1"/>
  <c r="L302" i="1"/>
  <c r="K302" i="1"/>
  <c r="M302" i="1" s="1"/>
  <c r="L295" i="1"/>
  <c r="K295" i="1"/>
  <c r="M295" i="1" s="1"/>
  <c r="L342" i="1"/>
  <c r="K342" i="1"/>
  <c r="M342" i="1" s="1"/>
  <c r="L314" i="1"/>
  <c r="K314" i="1"/>
  <c r="M314" i="1" s="1"/>
  <c r="L292" i="1"/>
  <c r="K292" i="1"/>
  <c r="M292" i="1" s="1"/>
  <c r="L283" i="1"/>
  <c r="K283" i="1"/>
  <c r="M283" i="1" s="1"/>
  <c r="L264" i="1"/>
  <c r="K264" i="1"/>
  <c r="M264" i="1" s="1"/>
  <c r="L263" i="1"/>
  <c r="K263" i="1"/>
  <c r="M263" i="1" s="1"/>
  <c r="L158" i="1"/>
  <c r="K158" i="1"/>
  <c r="M158" i="1" s="1"/>
  <c r="L149" i="1"/>
  <c r="K149" i="1"/>
  <c r="M149" i="1" s="1"/>
  <c r="L114" i="1"/>
  <c r="K114" i="1"/>
  <c r="M114" i="1" s="1"/>
  <c r="L105" i="1"/>
  <c r="K105" i="1"/>
  <c r="M105" i="1" s="1"/>
  <c r="L70" i="1"/>
  <c r="K70" i="1"/>
  <c r="M70" i="1" s="1"/>
  <c r="L61" i="1"/>
  <c r="K61" i="1"/>
  <c r="M61" i="1" s="1"/>
  <c r="L17" i="1"/>
  <c r="K17" i="1"/>
  <c r="L9" i="1"/>
  <c r="K9" i="1"/>
  <c r="K142" i="1"/>
  <c r="M142" i="1" s="1"/>
  <c r="K818" i="1"/>
  <c r="M818" i="1" s="1"/>
  <c r="K900" i="1"/>
  <c r="M900" i="1" s="1"/>
  <c r="K206" i="1"/>
  <c r="M206" i="1" s="1"/>
  <c r="K361" i="1"/>
  <c r="M361" i="1" s="1"/>
  <c r="K532" i="1"/>
  <c r="M532" i="1" s="1"/>
  <c r="K300" i="1"/>
  <c r="M300" i="1" s="1"/>
  <c r="K151" i="1"/>
  <c r="M151" i="1" s="1"/>
  <c r="K846" i="1"/>
  <c r="M846" i="1" s="1"/>
  <c r="K78" i="1"/>
  <c r="M78" i="1" s="1"/>
  <c r="K87" i="1"/>
  <c r="M87" i="1" s="1"/>
  <c r="K497" i="1"/>
  <c r="M497" i="1" s="1"/>
  <c r="K431" i="1"/>
  <c r="M431" i="1" s="1"/>
  <c r="K956" i="1"/>
  <c r="M956" i="1" s="1"/>
  <c r="K773" i="1"/>
  <c r="M773" i="1" s="1"/>
  <c r="K205" i="1"/>
  <c r="M205" i="1" s="1"/>
  <c r="K225" i="1"/>
  <c r="M225" i="1" s="1"/>
  <c r="K437" i="1"/>
  <c r="M437" i="1" s="1"/>
  <c r="K917" i="1"/>
  <c r="M917" i="1" s="1"/>
  <c r="K898" i="1"/>
  <c r="M898" i="1" s="1"/>
  <c r="K847" i="1"/>
  <c r="M847" i="1" s="1"/>
  <c r="K782" i="1"/>
  <c r="M782" i="1" s="1"/>
  <c r="K619" i="1"/>
  <c r="K553" i="1"/>
  <c r="K129" i="1"/>
  <c r="M129" i="1" s="1"/>
  <c r="K486" i="1"/>
  <c r="M486" i="1" s="1"/>
  <c r="K421" i="1"/>
  <c r="M421" i="1" s="1"/>
  <c r="K190" i="1"/>
  <c r="M190" i="1" s="1"/>
  <c r="K67" i="1"/>
  <c r="M67" i="1" s="1"/>
  <c r="L695" i="1"/>
  <c r="K4" i="1"/>
  <c r="L5" i="1"/>
  <c r="K5" i="1"/>
  <c r="M5" i="1" s="1"/>
  <c r="H769" i="1" l="1"/>
  <c r="I769" i="1" s="1"/>
  <c r="H770" i="1" l="1"/>
  <c r="I770" i="1" s="1"/>
</calcChain>
</file>

<file path=xl/sharedStrings.xml><?xml version="1.0" encoding="utf-8"?>
<sst xmlns="http://schemas.openxmlformats.org/spreadsheetml/2006/main" count="5168" uniqueCount="354">
  <si>
    <t>enhet</t>
  </si>
  <si>
    <t>pH</t>
  </si>
  <si>
    <t>Ledningsevne</t>
  </si>
  <si>
    <t>mS/m</t>
  </si>
  <si>
    <t>Suspendert Stoff</t>
  </si>
  <si>
    <t>mg/l</t>
  </si>
  <si>
    <t>Tot N</t>
  </si>
  <si>
    <t>TOC</t>
  </si>
  <si>
    <t>KOF-Cr</t>
  </si>
  <si>
    <t>BOF-5</t>
  </si>
  <si>
    <t>Arsen (As)</t>
  </si>
  <si>
    <t>µg/l</t>
  </si>
  <si>
    <t>Bly (Pb)</t>
  </si>
  <si>
    <t>&lt;1,0</t>
  </si>
  <si>
    <t>Kadmium (Cd)</t>
  </si>
  <si>
    <t>&lt;0,2</t>
  </si>
  <si>
    <t>Kobber (Cu)</t>
  </si>
  <si>
    <t>Krom (Cr)</t>
  </si>
  <si>
    <t>Kvikksølv (Hg)</t>
  </si>
  <si>
    <t>Nikkel (Ni)</t>
  </si>
  <si>
    <t>Sink (Zn)</t>
  </si>
  <si>
    <t>Jern (Fe)</t>
  </si>
  <si>
    <t>Mangan (Mn)</t>
  </si>
  <si>
    <t>Sum PCB 7</t>
  </si>
  <si>
    <t>&lt;0,00530</t>
  </si>
  <si>
    <t>&lt;0,00365</t>
  </si>
  <si>
    <t>&lt;0,00475</t>
  </si>
  <si>
    <t>målekrav</t>
  </si>
  <si>
    <t>&lt;0,035</t>
  </si>
  <si>
    <t>THC &gt;C10-C12</t>
  </si>
  <si>
    <t>&lt;5,0</t>
  </si>
  <si>
    <t>THC &gt;C12-C16</t>
  </si>
  <si>
    <t>THC &gt;C16-C35</t>
  </si>
  <si>
    <t>&lt;30</t>
  </si>
  <si>
    <t>THC &gt;C10-C40</t>
  </si>
  <si>
    <t>&lt;10</t>
  </si>
  <si>
    <t>DEHP</t>
  </si>
  <si>
    <t>&lt;3,0</t>
  </si>
  <si>
    <t>&lt;2,5</t>
  </si>
  <si>
    <t>Benzen</t>
  </si>
  <si>
    <t>Toluen</t>
  </si>
  <si>
    <t>Etylbensen</t>
  </si>
  <si>
    <t>&lt;0,1</t>
  </si>
  <si>
    <t>m/p-Xylener</t>
  </si>
  <si>
    <t>o-Xylen</t>
  </si>
  <si>
    <t>Sum BTEX</t>
  </si>
  <si>
    <t>&lt;0,4</t>
  </si>
  <si>
    <t>PFAS</t>
  </si>
  <si>
    <t>6:2 Fluortelomersulfonat</t>
  </si>
  <si>
    <t>Perfluorheksansyre</t>
  </si>
  <si>
    <t>Perfluoroheptansyre</t>
  </si>
  <si>
    <t>Perfluoropentansyre</t>
  </si>
  <si>
    <t>parameter</t>
  </si>
  <si>
    <t>&lt;0,0175</t>
  </si>
  <si>
    <t>&lt;0,0225</t>
  </si>
  <si>
    <t>kategori_2</t>
  </si>
  <si>
    <t>dato</t>
  </si>
  <si>
    <t>forkortelse</t>
  </si>
  <si>
    <t>EC</t>
  </si>
  <si>
    <t>stoff</t>
  </si>
  <si>
    <t>organisk materiale</t>
  </si>
  <si>
    <t>anion</t>
  </si>
  <si>
    <t>NH4 + NH3</t>
  </si>
  <si>
    <t>Tot P</t>
  </si>
  <si>
    <t>Klorid (Cl)</t>
  </si>
  <si>
    <t>Cl</t>
  </si>
  <si>
    <t>As</t>
  </si>
  <si>
    <t>Pb</t>
  </si>
  <si>
    <t>Cd</t>
  </si>
  <si>
    <t>Cu</t>
  </si>
  <si>
    <t>Cr</t>
  </si>
  <si>
    <t>Hg</t>
  </si>
  <si>
    <t>Ni</t>
  </si>
  <si>
    <t>Zn</t>
  </si>
  <si>
    <t>Fe</t>
  </si>
  <si>
    <t>Mn</t>
  </si>
  <si>
    <t>PCB-7</t>
  </si>
  <si>
    <t>6:2 FTS</t>
  </si>
  <si>
    <t>PFBS</t>
  </si>
  <si>
    <t>PFOS</t>
  </si>
  <si>
    <t>PFOA</t>
  </si>
  <si>
    <t>PFHxA</t>
  </si>
  <si>
    <t>PFHpA</t>
  </si>
  <si>
    <t>PFPeA</t>
  </si>
  <si>
    <t>vannparameter</t>
  </si>
  <si>
    <t>BTEX</t>
  </si>
  <si>
    <t>kategori_1</t>
  </si>
  <si>
    <t>Enhet</t>
  </si>
  <si>
    <t>Olje (C10-C40)</t>
  </si>
  <si>
    <t>org milj</t>
  </si>
  <si>
    <t>THC &gt;C35-C40</t>
  </si>
  <si>
    <t>Sum PFAS</t>
  </si>
  <si>
    <t>sigevann</t>
  </si>
  <si>
    <t>verdi</t>
  </si>
  <si>
    <t>LOQ</t>
  </si>
  <si>
    <t>verdi_korr</t>
  </si>
  <si>
    <t>GV_over</t>
  </si>
  <si>
    <t>m_p-Xylener</t>
  </si>
  <si>
    <t>Suspendert stoff</t>
  </si>
  <si>
    <t>PCB 28</t>
  </si>
  <si>
    <t>PCB 52</t>
  </si>
  <si>
    <t>PCB 101</t>
  </si>
  <si>
    <t>PCB 118</t>
  </si>
  <si>
    <t>PCB 138</t>
  </si>
  <si>
    <t>PCB 153</t>
  </si>
  <si>
    <t>PCB 180</t>
  </si>
  <si>
    <t>Sum PCB-7</t>
  </si>
  <si>
    <t>Naftalen</t>
  </si>
  <si>
    <t>Acenaftylen</t>
  </si>
  <si>
    <t>Acenaften</t>
  </si>
  <si>
    <t>Fluoren</t>
  </si>
  <si>
    <t>Fenantren</t>
  </si>
  <si>
    <t>Antracen</t>
  </si>
  <si>
    <t>Fluoranten</t>
  </si>
  <si>
    <t>Pyren</t>
  </si>
  <si>
    <t>Sum av benso(b+j)fluoranten</t>
  </si>
  <si>
    <t>Benso(ghi)perylen</t>
  </si>
  <si>
    <t>Temperatur</t>
  </si>
  <si>
    <t>%</t>
  </si>
  <si>
    <t/>
  </si>
  <si>
    <t>µg/L</t>
  </si>
  <si>
    <t>mg/kg TS</t>
  </si>
  <si>
    <t>°C</t>
  </si>
  <si>
    <t>&lt;10.0</t>
  </si>
  <si>
    <t>&lt;0.20</t>
  </si>
  <si>
    <t>&lt;1.0</t>
  </si>
  <si>
    <t>&lt;0.00110</t>
  </si>
  <si>
    <t>&lt;0.000750</t>
  </si>
  <si>
    <t>&lt;0.00120</t>
  </si>
  <si>
    <t>&lt;0.000950</t>
  </si>
  <si>
    <t>&lt;0.00365</t>
  </si>
  <si>
    <t>&lt;0.010</t>
  </si>
  <si>
    <t>&lt;0.0100</t>
  </si>
  <si>
    <t>&lt;0.0350</t>
  </si>
  <si>
    <t>&lt;0.10</t>
  </si>
  <si>
    <t>&lt;2.5</t>
  </si>
  <si>
    <t>&lt;0.0231</t>
  </si>
  <si>
    <t>&lt;0.00330</t>
  </si>
  <si>
    <t>&lt;0.0105</t>
  </si>
  <si>
    <t>&lt;0.00440</t>
  </si>
  <si>
    <t>&lt;0.00840</t>
  </si>
  <si>
    <t>&lt;0.00880</t>
  </si>
  <si>
    <t>&lt;0.00665</t>
  </si>
  <si>
    <t>&lt;0.0326</t>
  </si>
  <si>
    <t>&lt;0.020</t>
  </si>
  <si>
    <t>&lt;0.100</t>
  </si>
  <si>
    <t>&lt;0.050</t>
  </si>
  <si>
    <t>&lt;0.150</t>
  </si>
  <si>
    <t>&lt;0.400</t>
  </si>
  <si>
    <t>provepunkt</t>
  </si>
  <si>
    <t>Tørrstoff</t>
  </si>
  <si>
    <t>TS</t>
  </si>
  <si>
    <t>PCB</t>
  </si>
  <si>
    <t>Benso(a)antracen</t>
  </si>
  <si>
    <t>Krysen</t>
  </si>
  <si>
    <t>Benso(k)fluoranten</t>
  </si>
  <si>
    <t>Benso(a)pyren</t>
  </si>
  <si>
    <t>Dibenso(ah)antracen</t>
  </si>
  <si>
    <t>Indeno(123cd)pyren</t>
  </si>
  <si>
    <t>Sum PAH carcinogene</t>
  </si>
  <si>
    <t>Nap</t>
  </si>
  <si>
    <t>Acy</t>
  </si>
  <si>
    <t>Ace</t>
  </si>
  <si>
    <t>Flu</t>
  </si>
  <si>
    <t>Phen</t>
  </si>
  <si>
    <t>Ant</t>
  </si>
  <si>
    <t>Flt</t>
  </si>
  <si>
    <t>Pyr</t>
  </si>
  <si>
    <t>B(a)A</t>
  </si>
  <si>
    <t>Cry</t>
  </si>
  <si>
    <t>B(b)F + B(j)F</t>
  </si>
  <si>
    <t>B(k)F</t>
  </si>
  <si>
    <t>B(a)P</t>
  </si>
  <si>
    <t>DB(ah)A</t>
  </si>
  <si>
    <t>B(ghi)P</t>
  </si>
  <si>
    <t>IP</t>
  </si>
  <si>
    <t>Sum PAH-16</t>
  </si>
  <si>
    <t>PAH</t>
  </si>
  <si>
    <t>Sum xylener</t>
  </si>
  <si>
    <t>Di-(2-etylheksyl)ftalat</t>
  </si>
  <si>
    <t>T (˚C)</t>
  </si>
  <si>
    <t>temperatur</t>
  </si>
  <si>
    <t>Totalt organisk karbon</t>
  </si>
  <si>
    <t>Total Nitrogen</t>
  </si>
  <si>
    <t>Total Fosfor</t>
  </si>
  <si>
    <t>Ammonium N + Ammoniakk N</t>
  </si>
  <si>
    <t>&lt;0.0160</t>
  </si>
  <si>
    <t>&lt;0.0120</t>
  </si>
  <si>
    <t>&lt;0.0020</t>
  </si>
  <si>
    <t>&lt;0.140</t>
  </si>
  <si>
    <t>&lt;0.060</t>
  </si>
  <si>
    <t>&lt;0.080</t>
  </si>
  <si>
    <t>&lt;4.96</t>
  </si>
  <si>
    <t>Perfluorbutansulfonat</t>
  </si>
  <si>
    <t>Perfluoroktansulfonat</t>
  </si>
  <si>
    <t>Perfluoroktansyre</t>
  </si>
  <si>
    <t>Sum PAH carc</t>
  </si>
  <si>
    <t>krav</t>
  </si>
  <si>
    <t>Sulfat</t>
  </si>
  <si>
    <t>SO42-</t>
  </si>
  <si>
    <t>C10-C40</t>
  </si>
  <si>
    <t>gv_min</t>
  </si>
  <si>
    <t>gv_max</t>
  </si>
  <si>
    <t>hydrokarboner</t>
  </si>
  <si>
    <t>tungmetaller</t>
  </si>
  <si>
    <t>andre metaller</t>
  </si>
  <si>
    <t>sum hydrokarboner</t>
  </si>
  <si>
    <t>næringsstoff</t>
  </si>
  <si>
    <t>As (Arsen)</t>
  </si>
  <si>
    <t>Cd (Kadmium)</t>
  </si>
  <si>
    <t>Cr (Krom)</t>
  </si>
  <si>
    <t>Cu (Kopper)</t>
  </si>
  <si>
    <t>Fe (Jern)</t>
  </si>
  <si>
    <t>Hg (Kvikksølv)</t>
  </si>
  <si>
    <t>&lt;0.054</t>
  </si>
  <si>
    <t>Mn (Mangan)</t>
  </si>
  <si>
    <t>Ni (Nikkel)</t>
  </si>
  <si>
    <t>Pb (Bly)</t>
  </si>
  <si>
    <t>Zn (Sink)</t>
  </si>
  <si>
    <t>&lt;0.00133</t>
  </si>
  <si>
    <t>&lt;0.00466</t>
  </si>
  <si>
    <t>&lt;0.090</t>
  </si>
  <si>
    <t>&lt;0.030</t>
  </si>
  <si>
    <t>&lt;0.0200</t>
  </si>
  <si>
    <t>Fraksjon &gt;C10-C12</t>
  </si>
  <si>
    <t>Fraksjon &gt;C12-C16</t>
  </si>
  <si>
    <t>Fraksjon &gt;C16-C35</t>
  </si>
  <si>
    <t>Fraksjon &gt;C35-C40</t>
  </si>
  <si>
    <t>Fraksjon &gt;C10-C40</t>
  </si>
  <si>
    <t>Klorid (Cl-)</t>
  </si>
  <si>
    <t>pH-verdi</t>
  </si>
  <si>
    <t>Ledningsevne (konduktivitet)</t>
  </si>
  <si>
    <t>Total nitrogen (Tot-N)</t>
  </si>
  <si>
    <t>Ammonium-N + Ammoniakk-N</t>
  </si>
  <si>
    <t>P-total</t>
  </si>
  <si>
    <t>Tørrstoff ved 105 grader</t>
  </si>
  <si>
    <t>&lt;0.0143</t>
  </si>
  <si>
    <t>&lt;0.00380</t>
  </si>
  <si>
    <t>&lt;0.0270</t>
  </si>
  <si>
    <t>&lt;0.040</t>
  </si>
  <si>
    <t>&lt;0.410</t>
  </si>
  <si>
    <t>&lt;0.120</t>
  </si>
  <si>
    <t>&lt;0.0900</t>
  </si>
  <si>
    <t>&lt;0.0080</t>
  </si>
  <si>
    <t>&lt;0.0060</t>
  </si>
  <si>
    <t>&lt;0.0040</t>
  </si>
  <si>
    <t>&lt;0.340</t>
  </si>
  <si>
    <t>Benso(a)antracen^</t>
  </si>
  <si>
    <t>Krysen^</t>
  </si>
  <si>
    <t>Benso(k)fluoranten^</t>
  </si>
  <si>
    <t>Benso(a)pyren^</t>
  </si>
  <si>
    <t>Dibenso(ah)antracen^</t>
  </si>
  <si>
    <t>Indeno(123cd)pyren^</t>
  </si>
  <si>
    <t>Sum of 16 PAH (M1)</t>
  </si>
  <si>
    <t>Sum PAH carcinogene^</t>
  </si>
  <si>
    <t>Sum xylener (M1)</t>
  </si>
  <si>
    <t>Sum BTEX (M1)</t>
  </si>
  <si>
    <t>Di-(2-etylheksyl)ftalat (DEHP)</t>
  </si>
  <si>
    <t>Totalt organisk karbon (TOC)</t>
  </si>
  <si>
    <t>rapport</t>
  </si>
  <si>
    <t>&lt;0.430</t>
  </si>
  <si>
    <t>&lt;0.200</t>
  </si>
  <si>
    <t>&lt;0.025</t>
  </si>
  <si>
    <t>HPFHpA</t>
  </si>
  <si>
    <t>PF-3,7-DMOA</t>
  </si>
  <si>
    <t>Perfluorodecane sulfonic acid</t>
  </si>
  <si>
    <t>mg/L</t>
  </si>
  <si>
    <t>% tørrvekt</t>
  </si>
  <si>
    <t>&lt;0.0616</t>
  </si>
  <si>
    <t>&lt;0.0242</t>
  </si>
  <si>
    <t>&lt;0.00525</t>
  </si>
  <si>
    <t>&lt;0.00600</t>
  </si>
  <si>
    <t>&lt;0.00660</t>
  </si>
  <si>
    <t>&lt;0.00475</t>
  </si>
  <si>
    <t>&lt;0.0564</t>
  </si>
  <si>
    <t>&lt;0.070</t>
  </si>
  <si>
    <t>&lt;0.460</t>
  </si>
  <si>
    <t>Perfluorobutansyre</t>
  </si>
  <si>
    <t>PFBA</t>
  </si>
  <si>
    <t>PFNA</t>
  </si>
  <si>
    <t>PFDA</t>
  </si>
  <si>
    <t>PFUnDA</t>
  </si>
  <si>
    <t>PFDoDA</t>
  </si>
  <si>
    <t>PFTrDA</t>
  </si>
  <si>
    <t>PFTeDA</t>
  </si>
  <si>
    <t>PFHxDA</t>
  </si>
  <si>
    <t>PFOcDA</t>
  </si>
  <si>
    <t>PFPeS</t>
  </si>
  <si>
    <t>PFHxS</t>
  </si>
  <si>
    <t>PFHpS</t>
  </si>
  <si>
    <t>Perfluorononansyre</t>
  </si>
  <si>
    <t>Perfluorodekansyre</t>
  </si>
  <si>
    <t>Perfluoroundekansyre</t>
  </si>
  <si>
    <t>PFNS</t>
  </si>
  <si>
    <t>PFDS</t>
  </si>
  <si>
    <t>PFDoDS</t>
  </si>
  <si>
    <t>4:2 FTS</t>
  </si>
  <si>
    <t>8:2 FTS</t>
  </si>
  <si>
    <t>10:2 FTS</t>
  </si>
  <si>
    <t>PFOSA</t>
  </si>
  <si>
    <t>MeFOSA</t>
  </si>
  <si>
    <t>EtFOSA</t>
  </si>
  <si>
    <t>MeFOSE</t>
  </si>
  <si>
    <t>EtFOSE</t>
  </si>
  <si>
    <t>FOSAA</t>
  </si>
  <si>
    <t>MeFOSAA</t>
  </si>
  <si>
    <t>EtFOSAA</t>
  </si>
  <si>
    <t>PFTrDS</t>
  </si>
  <si>
    <t>PFMBA</t>
  </si>
  <si>
    <t>PFMPA</t>
  </si>
  <si>
    <t>11Cl-PF3OUdS</t>
  </si>
  <si>
    <t>9Cl-PF3ONS</t>
  </si>
  <si>
    <t>DONA</t>
  </si>
  <si>
    <t>PFPrS</t>
  </si>
  <si>
    <t>HFPO-DA</t>
  </si>
  <si>
    <t>FHpPA</t>
  </si>
  <si>
    <t>H2PFDA</t>
  </si>
  <si>
    <t>H4PFUnDA</t>
  </si>
  <si>
    <t>Sum 20 PFAS</t>
  </si>
  <si>
    <t>Sum 42 PFAS</t>
  </si>
  <si>
    <t>Perfluorododekansyre</t>
  </si>
  <si>
    <t>Perfluorotridekansyre</t>
  </si>
  <si>
    <t>Perfluorotetradekansyre</t>
  </si>
  <si>
    <t>Perfluoroheksadekansyre</t>
  </si>
  <si>
    <t>Perfluorooktadekansyre</t>
  </si>
  <si>
    <t>Perfluorpentansulfonat</t>
  </si>
  <si>
    <t>Perfluorheksansulfonat</t>
  </si>
  <si>
    <t>Perfluorheptansulfonat</t>
  </si>
  <si>
    <t>Perfluornonansulfonat</t>
  </si>
  <si>
    <t>Perfluordekansulfonat</t>
  </si>
  <si>
    <t>Perfluordodekansulfonat</t>
  </si>
  <si>
    <t>4:2 Fluortelomersulfonat</t>
  </si>
  <si>
    <t>8:2 Fluortelomersulfonat</t>
  </si>
  <si>
    <t>10:2 Fluortelomersulfonat</t>
  </si>
  <si>
    <t>Perfluoroktansulfonamid</t>
  </si>
  <si>
    <t>N-Metyl perfluorooktan sulfonamid</t>
  </si>
  <si>
    <t>N-Etyl perfluorooktan sulfonamid</t>
  </si>
  <si>
    <t>N-Metyl perfluorooktan sulfonamidetanol</t>
  </si>
  <si>
    <t>N-Etyl perfluorooktan sulfonamidetanol</t>
  </si>
  <si>
    <t>Perfluoroktansulfoamidoeddiksyre</t>
  </si>
  <si>
    <t>N-Metyl perfluorooktan sulfonamidoeddiksyre</t>
  </si>
  <si>
    <t>N-Etyl perfluorooktan sulfonamideddiksyre</t>
  </si>
  <si>
    <t>Perfluorotridecane sulfonic acid</t>
  </si>
  <si>
    <t xml:space="preserve"> Perfluoro‐4‐methoxybutanoic acid</t>
  </si>
  <si>
    <t>Perfluoro‐3‐methoxypropanoic acid</t>
  </si>
  <si>
    <t>11-chloroeicosafluoro-3oxaundecane-1-sulfonic acid</t>
  </si>
  <si>
    <t>9-chlorohexadecafluoro-3-oxanone-1-sulfonic acid</t>
  </si>
  <si>
    <t>4,8-dioxa-3H-perfluorononanoic acid</t>
  </si>
  <si>
    <t>Perfluorpropan sulfonsyre</t>
  </si>
  <si>
    <t>2,3,3,3-tetrafluor-2-(heptafluorpropxy)propansyre</t>
  </si>
  <si>
    <t>2H, 2H, 3H, 3H-perfluordekansyre</t>
  </si>
  <si>
    <t>2H,2H-perfluordakansyre</t>
  </si>
  <si>
    <t>2H,2H,3H,3H-perfluorundekansyre</t>
  </si>
  <si>
    <t>Total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</si>
</sst>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94F-27AC-414E-B055-306DA44395B1}">
  <dimension ref="A1:O1713"/>
  <sheetViews>
    <sheetView tabSelected="1" zoomScaleNormal="100" workbookViewId="0">
      <pane ySplit="1" topLeftCell="A1682" activePane="bottomLeft" state="frozen"/>
      <selection pane="bottomLeft" activeCell="J1733" sqref="J1733"/>
    </sheetView>
  </sheetViews>
  <sheetFormatPr defaultRowHeight="15" x14ac:dyDescent="0.25"/>
  <cols>
    <col min="1" max="1" width="63.42578125" bestFit="1" customWidth="1"/>
    <col min="2" max="2" width="14.5703125" bestFit="1" customWidth="1"/>
    <col min="4" max="4" width="18.85546875" bestFit="1" customWidth="1"/>
    <col min="5" max="5" width="16.28515625" bestFit="1" customWidth="1"/>
    <col min="6" max="6" width="10.140625" style="1" bestFit="1" customWidth="1"/>
    <col min="7" max="7" width="11.140625" bestFit="1" customWidth="1"/>
    <col min="10" max="10" width="11.85546875" style="4" bestFit="1" customWidth="1"/>
    <col min="11" max="11" width="9.140625" style="4" bestFit="1" customWidth="1"/>
    <col min="12" max="12" width="9.42578125" bestFit="1" customWidth="1"/>
    <col min="13" max="13" width="10.28515625" bestFit="1" customWidth="1"/>
    <col min="14" max="14" width="12.85546875" bestFit="1" customWidth="1"/>
  </cols>
  <sheetData>
    <row r="1" spans="1:15" s="2" customFormat="1" x14ac:dyDescent="0.25">
      <c r="A1" s="2" t="s">
        <v>52</v>
      </c>
      <c r="B1" s="2" t="s">
        <v>57</v>
      </c>
      <c r="C1" s="2" t="s">
        <v>0</v>
      </c>
      <c r="D1" s="2" t="s">
        <v>86</v>
      </c>
      <c r="E1" s="2" t="s">
        <v>55</v>
      </c>
      <c r="F1" s="3" t="s">
        <v>56</v>
      </c>
      <c r="G1" s="2" t="s">
        <v>92</v>
      </c>
      <c r="H1" s="2" t="s">
        <v>93</v>
      </c>
      <c r="I1" s="2" t="s">
        <v>94</v>
      </c>
      <c r="J1" s="5" t="s">
        <v>95</v>
      </c>
      <c r="K1" s="5" t="s">
        <v>202</v>
      </c>
      <c r="L1" s="2" t="s">
        <v>201</v>
      </c>
      <c r="M1" s="2" t="s">
        <v>96</v>
      </c>
      <c r="N1" s="2" t="s">
        <v>149</v>
      </c>
      <c r="O1" s="2" t="s">
        <v>197</v>
      </c>
    </row>
    <row r="2" spans="1:15" x14ac:dyDescent="0.25">
      <c r="A2" t="s">
        <v>48</v>
      </c>
      <c r="B2" t="str">
        <f>VLOOKUP($A2,Sheet2!$A$2:$B$82,2,FALSE)</f>
        <v>6:2 FTS</v>
      </c>
      <c r="C2" t="s">
        <v>11</v>
      </c>
      <c r="D2" t="str">
        <f>VLOOKUP(A2,Sheet2!$A$2:$G$96,3,FALSE)</f>
        <v>org milj</v>
      </c>
      <c r="E2" t="str">
        <f>VLOOKUP(A2,Sheet2!$A$2:$G$96,4,FALSE)</f>
        <v>PFAS</v>
      </c>
      <c r="F2" s="1">
        <v>44858</v>
      </c>
      <c r="G2" t="str">
        <f>IF(N2=152,"inn",IF(N2=151,"ut",IF(N2=153,"slamtank")))</f>
        <v>inn</v>
      </c>
      <c r="I2" t="str">
        <f t="shared" ref="I2:I65" si="0">IF(ISBLANK(H2),"",IF(ISNUMBER(H2),FALSE,TRUE))</f>
        <v/>
      </c>
      <c r="K2" t="str">
        <f>IF(LEN(VLOOKUP(B2,Sheet2!$B$2:$G$96,5,FALSE))=0,"",VLOOKUP(B2,Sheet2!$B$2:$G$96,5,FALSE))</f>
        <v/>
      </c>
      <c r="L2" t="str">
        <f>IF(LEN(VLOOKUP(B2,Sheet2!$B$2:$G$96,6,FALSE))=0,"",VLOOKUP(B2,Sheet2!$B$2:$G$96,6,FALSE))</f>
        <v/>
      </c>
      <c r="M2" t="str">
        <f t="shared" ref="M2:M65" si="1">IF(ISBLANK(J2),"",IF(J2&gt;K2,TRUE,FALSE))</f>
        <v/>
      </c>
      <c r="N2">
        <v>152</v>
      </c>
      <c r="O2" t="b">
        <f>VLOOKUP(A2,Sheet2!$A$2:$G$74,5,FALSE)</f>
        <v>0</v>
      </c>
    </row>
    <row r="3" spans="1:15" x14ac:dyDescent="0.25">
      <c r="A3" t="s">
        <v>48</v>
      </c>
      <c r="B3" t="str">
        <f>VLOOKUP($A3,Sheet2!$A$2:$B$82,2,FALSE)</f>
        <v>6:2 FTS</v>
      </c>
      <c r="C3" t="s">
        <v>11</v>
      </c>
      <c r="D3" t="str">
        <f>VLOOKUP(A3,Sheet2!$A$2:$G$96,3,FALSE)</f>
        <v>org milj</v>
      </c>
      <c r="E3" t="str">
        <f>VLOOKUP(A3,Sheet2!$A$2:$G$96,4,FALSE)</f>
        <v>PFAS</v>
      </c>
      <c r="F3" s="1">
        <v>44865</v>
      </c>
      <c r="G3" t="str">
        <f t="shared" ref="G3:G66" si="2">IF(N3=152,"inn",IF(N3=151,"ut",IF(N3=153,"slamtank")))</f>
        <v>inn</v>
      </c>
      <c r="I3" t="str">
        <f t="shared" si="0"/>
        <v/>
      </c>
      <c r="K3" t="str">
        <f>IF(LEN(VLOOKUP(B3,Sheet2!$B$2:$G$96,5,FALSE))=0,"",VLOOKUP(B3,Sheet2!$B$2:$G$96,5,FALSE))</f>
        <v/>
      </c>
      <c r="L3" t="str">
        <f>IF(LEN(VLOOKUP(B3,Sheet2!$B$2:$G$96,6,FALSE))=0,"",VLOOKUP(B3,Sheet2!$B$2:$G$96,6,FALSE))</f>
        <v/>
      </c>
      <c r="M3" t="str">
        <f t="shared" si="1"/>
        <v/>
      </c>
      <c r="N3">
        <v>152</v>
      </c>
      <c r="O3" t="b">
        <f>VLOOKUP(A3,Sheet2!$A$2:$G$74,5,FALSE)</f>
        <v>0</v>
      </c>
    </row>
    <row r="4" spans="1:15" x14ac:dyDescent="0.25">
      <c r="A4" t="s">
        <v>48</v>
      </c>
      <c r="B4" t="str">
        <f>VLOOKUP($A4,Sheet2!$A$2:$B$82,2,FALSE)</f>
        <v>6:2 FTS</v>
      </c>
      <c r="C4" t="s">
        <v>11</v>
      </c>
      <c r="D4" t="str">
        <f>VLOOKUP(A4,Sheet2!$A$2:$G$96,3,FALSE)</f>
        <v>org milj</v>
      </c>
      <c r="E4" t="str">
        <f>VLOOKUP(A4,Sheet2!$A$2:$G$96,4,FALSE)</f>
        <v>PFAS</v>
      </c>
      <c r="F4" s="1">
        <v>44872</v>
      </c>
      <c r="G4" t="str">
        <f t="shared" si="2"/>
        <v>inn</v>
      </c>
      <c r="I4" t="str">
        <f t="shared" si="0"/>
        <v/>
      </c>
      <c r="K4" t="str">
        <f>IF(LEN(VLOOKUP(B4,Sheet2!$B$2:$G$96,5,FALSE))=0,"",VLOOKUP(B4,Sheet2!$B$2:$G$96,5,FALSE))</f>
        <v/>
      </c>
      <c r="L4" t="str">
        <f>IF(LEN(VLOOKUP(B4,Sheet2!$B$2:$G$96,6,FALSE))=0,"",VLOOKUP(B4,Sheet2!$B$2:$G$96,6,FALSE))</f>
        <v/>
      </c>
      <c r="M4" t="str">
        <f t="shared" si="1"/>
        <v/>
      </c>
      <c r="N4">
        <v>152</v>
      </c>
      <c r="O4" t="b">
        <f>VLOOKUP(A4,Sheet2!$A$2:$G$74,5,FALSE)</f>
        <v>0</v>
      </c>
    </row>
    <row r="5" spans="1:15" x14ac:dyDescent="0.25">
      <c r="A5" t="s">
        <v>48</v>
      </c>
      <c r="B5" t="str">
        <f>VLOOKUP($A5,Sheet2!$A$2:$B$82,2,FALSE)</f>
        <v>6:2 FTS</v>
      </c>
      <c r="C5" t="s">
        <v>11</v>
      </c>
      <c r="D5" t="str">
        <f>VLOOKUP(A5,Sheet2!$A$2:$G$96,3,FALSE)</f>
        <v>org milj</v>
      </c>
      <c r="E5" t="str">
        <f>VLOOKUP(A5,Sheet2!$A$2:$G$96,4,FALSE)</f>
        <v>PFAS</v>
      </c>
      <c r="F5" s="1">
        <v>44879</v>
      </c>
      <c r="G5" t="str">
        <f t="shared" si="2"/>
        <v>inn</v>
      </c>
      <c r="H5">
        <v>0.109</v>
      </c>
      <c r="I5" t="b">
        <f t="shared" si="0"/>
        <v>0</v>
      </c>
      <c r="J5" s="4">
        <v>0.109</v>
      </c>
      <c r="K5" t="str">
        <f>IF(LEN(VLOOKUP(B5,Sheet2!$B$2:$G$96,5,FALSE))=0,"",VLOOKUP(B5,Sheet2!$B$2:$G$96,5,FALSE))</f>
        <v/>
      </c>
      <c r="L5" t="str">
        <f>IF(LEN(VLOOKUP(B5,Sheet2!$B$2:$G$96,6,FALSE))=0,"",VLOOKUP(B5,Sheet2!$B$2:$G$96,6,FALSE))</f>
        <v/>
      </c>
      <c r="M5" t="b">
        <f t="shared" si="1"/>
        <v>0</v>
      </c>
      <c r="N5">
        <v>152</v>
      </c>
      <c r="O5" t="b">
        <f>VLOOKUP(A5,Sheet2!$A$2:$G$74,5,FALSE)</f>
        <v>0</v>
      </c>
    </row>
    <row r="6" spans="1:15" x14ac:dyDescent="0.25">
      <c r="A6" t="s">
        <v>48</v>
      </c>
      <c r="B6" t="str">
        <f>VLOOKUP($A6,Sheet2!$A$2:$B$82,2,FALSE)</f>
        <v>6:2 FTS</v>
      </c>
      <c r="C6" t="s">
        <v>11</v>
      </c>
      <c r="D6" t="str">
        <f>VLOOKUP(A6,Sheet2!$A$2:$G$96,3,FALSE)</f>
        <v>org milj</v>
      </c>
      <c r="E6" t="str">
        <f>VLOOKUP(A6,Sheet2!$A$2:$G$96,4,FALSE)</f>
        <v>PFAS</v>
      </c>
      <c r="F6" s="1">
        <v>44886</v>
      </c>
      <c r="G6" t="str">
        <f t="shared" si="2"/>
        <v>inn</v>
      </c>
      <c r="I6" t="str">
        <f t="shared" si="0"/>
        <v/>
      </c>
      <c r="K6" t="str">
        <f>IF(LEN(VLOOKUP(B6,Sheet2!$B$2:$G$96,5,FALSE))=0,"",VLOOKUP(B6,Sheet2!$B$2:$G$96,5,FALSE))</f>
        <v/>
      </c>
      <c r="L6" t="str">
        <f>IF(LEN(VLOOKUP(B6,Sheet2!$B$2:$G$96,6,FALSE))=0,"",VLOOKUP(B6,Sheet2!$B$2:$G$96,6,FALSE))</f>
        <v/>
      </c>
      <c r="M6" t="str">
        <f t="shared" si="1"/>
        <v/>
      </c>
      <c r="N6">
        <v>152</v>
      </c>
      <c r="O6" t="b">
        <f>VLOOKUP(A6,Sheet2!$A$2:$G$74,5,FALSE)</f>
        <v>0</v>
      </c>
    </row>
    <row r="7" spans="1:15" x14ac:dyDescent="0.25">
      <c r="A7" t="s">
        <v>48</v>
      </c>
      <c r="B7" t="str">
        <f>VLOOKUP($A7,Sheet2!$A$2:$B$82,2,FALSE)</f>
        <v>6:2 FTS</v>
      </c>
      <c r="C7" t="s">
        <v>11</v>
      </c>
      <c r="D7" t="str">
        <f>VLOOKUP(A7,Sheet2!$A$2:$G$96,3,FALSE)</f>
        <v>org milj</v>
      </c>
      <c r="E7" t="str">
        <f>VLOOKUP(A7,Sheet2!$A$2:$G$96,4,FALSE)</f>
        <v>PFAS</v>
      </c>
      <c r="F7" s="1">
        <v>44907</v>
      </c>
      <c r="G7" t="str">
        <f t="shared" si="2"/>
        <v>inn</v>
      </c>
      <c r="I7" t="str">
        <f t="shared" si="0"/>
        <v/>
      </c>
      <c r="K7" t="str">
        <f>IF(LEN(VLOOKUP(B7,Sheet2!$B$2:$G$96,5,FALSE))=0,"",VLOOKUP(B7,Sheet2!$B$2:$G$96,5,FALSE))</f>
        <v/>
      </c>
      <c r="L7" t="str">
        <f>IF(LEN(VLOOKUP(B7,Sheet2!$B$2:$G$96,6,FALSE))=0,"",VLOOKUP(B7,Sheet2!$B$2:$G$96,6,FALSE))</f>
        <v/>
      </c>
      <c r="M7" t="str">
        <f t="shared" si="1"/>
        <v/>
      </c>
      <c r="N7">
        <v>152</v>
      </c>
      <c r="O7" t="b">
        <f>VLOOKUP(A7,Sheet2!$A$2:$G$74,5,FALSE)</f>
        <v>0</v>
      </c>
    </row>
    <row r="8" spans="1:15" x14ac:dyDescent="0.25">
      <c r="A8" t="s">
        <v>48</v>
      </c>
      <c r="B8" t="str">
        <f>VLOOKUP($A8,Sheet2!$A$2:$B$82,2,FALSE)</f>
        <v>6:2 FTS</v>
      </c>
      <c r="C8" t="s">
        <v>11</v>
      </c>
      <c r="D8" t="str">
        <f>VLOOKUP(A8,Sheet2!$A$2:$G$96,3,FALSE)</f>
        <v>org milj</v>
      </c>
      <c r="E8" t="str">
        <f>VLOOKUP(A8,Sheet2!$A$2:$G$96,4,FALSE)</f>
        <v>PFAS</v>
      </c>
      <c r="F8" s="1">
        <v>44970</v>
      </c>
      <c r="G8" t="str">
        <f t="shared" si="2"/>
        <v>inn</v>
      </c>
      <c r="I8" t="str">
        <f t="shared" si="0"/>
        <v/>
      </c>
      <c r="K8" t="str">
        <f>IF(LEN(VLOOKUP(B8,Sheet2!$B$2:$G$96,5,FALSE))=0,"",VLOOKUP(B8,Sheet2!$B$2:$G$96,5,FALSE))</f>
        <v/>
      </c>
      <c r="L8" t="str">
        <f>IF(LEN(VLOOKUP(B8,Sheet2!$B$2:$G$96,6,FALSE))=0,"",VLOOKUP(B8,Sheet2!$B$2:$G$96,6,FALSE))</f>
        <v/>
      </c>
      <c r="M8" t="str">
        <f t="shared" si="1"/>
        <v/>
      </c>
      <c r="N8">
        <v>152</v>
      </c>
      <c r="O8" t="b">
        <f>VLOOKUP(A8,Sheet2!$A$2:$G$74,5,FALSE)</f>
        <v>0</v>
      </c>
    </row>
    <row r="9" spans="1:15" x14ac:dyDescent="0.25">
      <c r="A9" t="s">
        <v>48</v>
      </c>
      <c r="B9" t="str">
        <f>VLOOKUP($A9,Sheet2!$A$2:$B$82,2,FALSE)</f>
        <v>6:2 FTS</v>
      </c>
      <c r="C9" t="s">
        <v>11</v>
      </c>
      <c r="D9" t="str">
        <f>VLOOKUP(A9,Sheet2!$A$2:$G$96,3,FALSE)</f>
        <v>org milj</v>
      </c>
      <c r="E9" t="str">
        <f>VLOOKUP(A9,Sheet2!$A$2:$G$96,4,FALSE)</f>
        <v>PFAS</v>
      </c>
      <c r="F9" s="1">
        <v>44984</v>
      </c>
      <c r="G9" t="str">
        <f t="shared" si="2"/>
        <v>inn</v>
      </c>
      <c r="I9" t="str">
        <f t="shared" si="0"/>
        <v/>
      </c>
      <c r="K9" t="str">
        <f>IF(LEN(VLOOKUP(B9,Sheet2!$B$2:$G$96,5,FALSE))=0,"",VLOOKUP(B9,Sheet2!$B$2:$G$96,5,FALSE))</f>
        <v/>
      </c>
      <c r="L9" t="str">
        <f>IF(LEN(VLOOKUP(B9,Sheet2!$B$2:$G$96,6,FALSE))=0,"",VLOOKUP(B9,Sheet2!$B$2:$G$96,6,FALSE))</f>
        <v/>
      </c>
      <c r="M9" t="str">
        <f t="shared" si="1"/>
        <v/>
      </c>
      <c r="N9">
        <v>152</v>
      </c>
      <c r="O9" t="b">
        <f>VLOOKUP(A9,Sheet2!$A$2:$G$74,5,FALSE)</f>
        <v>0</v>
      </c>
    </row>
    <row r="10" spans="1:15" x14ac:dyDescent="0.25">
      <c r="A10" t="s">
        <v>48</v>
      </c>
      <c r="B10" t="str">
        <f>VLOOKUP($A10,Sheet2!$A$2:$B$82,2,FALSE)</f>
        <v>6:2 FTS</v>
      </c>
      <c r="C10" t="s">
        <v>11</v>
      </c>
      <c r="D10" t="str">
        <f>VLOOKUP(A10,Sheet2!$A$2:$G$96,3,FALSE)</f>
        <v>org milj</v>
      </c>
      <c r="E10" t="str">
        <f>VLOOKUP(A10,Sheet2!$A$2:$G$96,4,FALSE)</f>
        <v>PFAS</v>
      </c>
      <c r="F10" s="1">
        <v>44858</v>
      </c>
      <c r="G10" t="str">
        <f t="shared" si="2"/>
        <v>ut</v>
      </c>
      <c r="I10" t="str">
        <f t="shared" si="0"/>
        <v/>
      </c>
      <c r="K10" t="str">
        <f>IF(LEN(VLOOKUP(B10,Sheet2!$B$2:$G$96,5,FALSE))=0,"",VLOOKUP(B10,Sheet2!$B$2:$G$96,5,FALSE))</f>
        <v/>
      </c>
      <c r="L10" t="str">
        <f>IF(LEN(VLOOKUP(B10,Sheet2!$B$2:$G$96,6,FALSE))=0,"",VLOOKUP(B10,Sheet2!$B$2:$G$96,6,FALSE))</f>
        <v/>
      </c>
      <c r="M10" t="str">
        <f t="shared" si="1"/>
        <v/>
      </c>
      <c r="N10">
        <v>151</v>
      </c>
      <c r="O10" t="b">
        <f>VLOOKUP(A10,Sheet2!$A$2:$G$74,5,FALSE)</f>
        <v>0</v>
      </c>
    </row>
    <row r="11" spans="1:15" x14ac:dyDescent="0.25">
      <c r="A11" t="s">
        <v>48</v>
      </c>
      <c r="B11" t="str">
        <f>VLOOKUP($A11,Sheet2!$A$2:$B$82,2,FALSE)</f>
        <v>6:2 FTS</v>
      </c>
      <c r="C11" t="s">
        <v>11</v>
      </c>
      <c r="D11" t="str">
        <f>VLOOKUP(A11,Sheet2!$A$2:$G$96,3,FALSE)</f>
        <v>org milj</v>
      </c>
      <c r="E11" t="str">
        <f>VLOOKUP(A11,Sheet2!$A$2:$G$96,4,FALSE)</f>
        <v>PFAS</v>
      </c>
      <c r="F11" s="1">
        <v>44865</v>
      </c>
      <c r="G11" t="str">
        <f t="shared" si="2"/>
        <v>ut</v>
      </c>
      <c r="I11" t="str">
        <f t="shared" si="0"/>
        <v/>
      </c>
      <c r="K11" t="str">
        <f>IF(LEN(VLOOKUP(B11,Sheet2!$B$2:$G$96,5,FALSE))=0,"",VLOOKUP(B11,Sheet2!$B$2:$G$96,5,FALSE))</f>
        <v/>
      </c>
      <c r="L11" t="str">
        <f>IF(LEN(VLOOKUP(B11,Sheet2!$B$2:$G$96,6,FALSE))=0,"",VLOOKUP(B11,Sheet2!$B$2:$G$96,6,FALSE))</f>
        <v/>
      </c>
      <c r="M11" t="str">
        <f t="shared" si="1"/>
        <v/>
      </c>
      <c r="N11">
        <v>151</v>
      </c>
      <c r="O11" t="b">
        <f>VLOOKUP(A11,Sheet2!$A$2:$G$74,5,FALSE)</f>
        <v>0</v>
      </c>
    </row>
    <row r="12" spans="1:15" x14ac:dyDescent="0.25">
      <c r="A12" t="s">
        <v>48</v>
      </c>
      <c r="B12" t="str">
        <f>VLOOKUP($A12,Sheet2!$A$2:$B$82,2,FALSE)</f>
        <v>6:2 FTS</v>
      </c>
      <c r="C12" t="s">
        <v>11</v>
      </c>
      <c r="D12" t="str">
        <f>VLOOKUP(A12,Sheet2!$A$2:$G$96,3,FALSE)</f>
        <v>org milj</v>
      </c>
      <c r="E12" t="str">
        <f>VLOOKUP(A12,Sheet2!$A$2:$G$96,4,FALSE)</f>
        <v>PFAS</v>
      </c>
      <c r="F12" s="1">
        <v>44872</v>
      </c>
      <c r="G12" t="str">
        <f t="shared" si="2"/>
        <v>ut</v>
      </c>
      <c r="I12" t="str">
        <f t="shared" si="0"/>
        <v/>
      </c>
      <c r="K12" t="str">
        <f>IF(LEN(VLOOKUP(B12,Sheet2!$B$2:$G$96,5,FALSE))=0,"",VLOOKUP(B12,Sheet2!$B$2:$G$96,5,FALSE))</f>
        <v/>
      </c>
      <c r="L12" t="str">
        <f>IF(LEN(VLOOKUP(B12,Sheet2!$B$2:$G$96,6,FALSE))=0,"",VLOOKUP(B12,Sheet2!$B$2:$G$96,6,FALSE))</f>
        <v/>
      </c>
      <c r="M12" t="str">
        <f t="shared" si="1"/>
        <v/>
      </c>
      <c r="N12">
        <v>151</v>
      </c>
      <c r="O12" t="b">
        <f>VLOOKUP(A12,Sheet2!$A$2:$G$74,5,FALSE)</f>
        <v>0</v>
      </c>
    </row>
    <row r="13" spans="1:15" x14ac:dyDescent="0.25">
      <c r="A13" t="s">
        <v>48</v>
      </c>
      <c r="B13" t="str">
        <f>VLOOKUP($A13,Sheet2!$A$2:$B$82,2,FALSE)</f>
        <v>6:2 FTS</v>
      </c>
      <c r="C13" t="s">
        <v>11</v>
      </c>
      <c r="D13" t="str">
        <f>VLOOKUP(A13,Sheet2!$A$2:$G$96,3,FALSE)</f>
        <v>org milj</v>
      </c>
      <c r="E13" t="str">
        <f>VLOOKUP(A13,Sheet2!$A$2:$G$96,4,FALSE)</f>
        <v>PFAS</v>
      </c>
      <c r="F13" s="1">
        <v>44879</v>
      </c>
      <c r="G13" t="str">
        <f t="shared" si="2"/>
        <v>ut</v>
      </c>
      <c r="H13">
        <v>6.7000000000000004E-2</v>
      </c>
      <c r="I13" t="b">
        <f t="shared" si="0"/>
        <v>0</v>
      </c>
      <c r="J13" s="4">
        <v>6.7000000000000004E-2</v>
      </c>
      <c r="K13" t="str">
        <f>IF(LEN(VLOOKUP(B13,Sheet2!$B$2:$G$96,5,FALSE))=0,"",VLOOKUP(B13,Sheet2!$B$2:$G$96,5,FALSE))</f>
        <v/>
      </c>
      <c r="L13" t="str">
        <f>IF(LEN(VLOOKUP(B13,Sheet2!$B$2:$G$96,6,FALSE))=0,"",VLOOKUP(B13,Sheet2!$B$2:$G$96,6,FALSE))</f>
        <v/>
      </c>
      <c r="M13" t="b">
        <f t="shared" si="1"/>
        <v>0</v>
      </c>
      <c r="N13">
        <v>151</v>
      </c>
      <c r="O13" t="b">
        <f>VLOOKUP(A13,Sheet2!$A$2:$G$74,5,FALSE)</f>
        <v>0</v>
      </c>
    </row>
    <row r="14" spans="1:15" x14ac:dyDescent="0.25">
      <c r="A14" t="s">
        <v>48</v>
      </c>
      <c r="B14" t="str">
        <f>VLOOKUP($A14,Sheet2!$A$2:$B$82,2,FALSE)</f>
        <v>6:2 FTS</v>
      </c>
      <c r="C14" t="s">
        <v>11</v>
      </c>
      <c r="D14" t="str">
        <f>VLOOKUP(A14,Sheet2!$A$2:$G$96,3,FALSE)</f>
        <v>org milj</v>
      </c>
      <c r="E14" t="str">
        <f>VLOOKUP(A14,Sheet2!$A$2:$G$96,4,FALSE)</f>
        <v>PFAS</v>
      </c>
      <c r="F14" s="1">
        <v>44886</v>
      </c>
      <c r="G14" t="str">
        <f t="shared" si="2"/>
        <v>ut</v>
      </c>
      <c r="I14" t="str">
        <f t="shared" si="0"/>
        <v/>
      </c>
      <c r="K14" t="str">
        <f>IF(LEN(VLOOKUP(B14,Sheet2!$B$2:$G$96,5,FALSE))=0,"",VLOOKUP(B14,Sheet2!$B$2:$G$96,5,FALSE))</f>
        <v/>
      </c>
      <c r="L14" t="str">
        <f>IF(LEN(VLOOKUP(B14,Sheet2!$B$2:$G$96,6,FALSE))=0,"",VLOOKUP(B14,Sheet2!$B$2:$G$96,6,FALSE))</f>
        <v/>
      </c>
      <c r="M14" t="str">
        <f t="shared" si="1"/>
        <v/>
      </c>
      <c r="N14">
        <v>151</v>
      </c>
      <c r="O14" t="b">
        <f>VLOOKUP(A14,Sheet2!$A$2:$G$74,5,FALSE)</f>
        <v>0</v>
      </c>
    </row>
    <row r="15" spans="1:15" x14ac:dyDescent="0.25">
      <c r="A15" t="s">
        <v>48</v>
      </c>
      <c r="B15" t="str">
        <f>VLOOKUP($A15,Sheet2!$A$2:$B$82,2,FALSE)</f>
        <v>6:2 FTS</v>
      </c>
      <c r="C15" t="s">
        <v>11</v>
      </c>
      <c r="D15" t="str">
        <f>VLOOKUP(A15,Sheet2!$A$2:$G$96,3,FALSE)</f>
        <v>org milj</v>
      </c>
      <c r="E15" t="str">
        <f>VLOOKUP(A15,Sheet2!$A$2:$G$96,4,FALSE)</f>
        <v>PFAS</v>
      </c>
      <c r="F15" s="1">
        <v>44907</v>
      </c>
      <c r="G15" t="str">
        <f t="shared" si="2"/>
        <v>ut</v>
      </c>
      <c r="I15" t="str">
        <f t="shared" si="0"/>
        <v/>
      </c>
      <c r="K15" t="str">
        <f>IF(LEN(VLOOKUP(B15,Sheet2!$B$2:$G$96,5,FALSE))=0,"",VLOOKUP(B15,Sheet2!$B$2:$G$96,5,FALSE))</f>
        <v/>
      </c>
      <c r="L15" t="str">
        <f>IF(LEN(VLOOKUP(B15,Sheet2!$B$2:$G$96,6,FALSE))=0,"",VLOOKUP(B15,Sheet2!$B$2:$G$96,6,FALSE))</f>
        <v/>
      </c>
      <c r="M15" t="str">
        <f t="shared" si="1"/>
        <v/>
      </c>
      <c r="N15">
        <v>151</v>
      </c>
      <c r="O15" t="b">
        <f>VLOOKUP(A15,Sheet2!$A$2:$G$74,5,FALSE)</f>
        <v>0</v>
      </c>
    </row>
    <row r="16" spans="1:15" x14ac:dyDescent="0.25">
      <c r="A16" t="s">
        <v>48</v>
      </c>
      <c r="B16" t="str">
        <f>VLOOKUP($A16,Sheet2!$A$2:$B$82,2,FALSE)</f>
        <v>6:2 FTS</v>
      </c>
      <c r="C16" t="s">
        <v>11</v>
      </c>
      <c r="D16" t="str">
        <f>VLOOKUP(A16,Sheet2!$A$2:$G$96,3,FALSE)</f>
        <v>org milj</v>
      </c>
      <c r="E16" t="str">
        <f>VLOOKUP(A16,Sheet2!$A$2:$G$96,4,FALSE)</f>
        <v>PFAS</v>
      </c>
      <c r="F16" s="1">
        <v>44970</v>
      </c>
      <c r="G16" t="str">
        <f t="shared" si="2"/>
        <v>ut</v>
      </c>
      <c r="I16" t="str">
        <f t="shared" si="0"/>
        <v/>
      </c>
      <c r="K16" t="str">
        <f>IF(LEN(VLOOKUP(B16,Sheet2!$B$2:$G$96,5,FALSE))=0,"",VLOOKUP(B16,Sheet2!$B$2:$G$96,5,FALSE))</f>
        <v/>
      </c>
      <c r="L16" t="str">
        <f>IF(LEN(VLOOKUP(B16,Sheet2!$B$2:$G$96,6,FALSE))=0,"",VLOOKUP(B16,Sheet2!$B$2:$G$96,6,FALSE))</f>
        <v/>
      </c>
      <c r="M16" t="str">
        <f t="shared" si="1"/>
        <v/>
      </c>
      <c r="N16">
        <v>151</v>
      </c>
      <c r="O16" t="b">
        <f>VLOOKUP(A16,Sheet2!$A$2:$G$74,5,FALSE)</f>
        <v>0</v>
      </c>
    </row>
    <row r="17" spans="1:15" x14ac:dyDescent="0.25">
      <c r="A17" t="s">
        <v>48</v>
      </c>
      <c r="B17" t="str">
        <f>VLOOKUP($A17,Sheet2!$A$2:$B$82,2,FALSE)</f>
        <v>6:2 FTS</v>
      </c>
      <c r="C17" t="s">
        <v>11</v>
      </c>
      <c r="D17" t="str">
        <f>VLOOKUP(A17,Sheet2!$A$2:$G$96,3,FALSE)</f>
        <v>org milj</v>
      </c>
      <c r="E17" t="str">
        <f>VLOOKUP(A17,Sheet2!$A$2:$G$96,4,FALSE)</f>
        <v>PFAS</v>
      </c>
      <c r="F17" s="1">
        <v>44984</v>
      </c>
      <c r="G17" t="str">
        <f t="shared" si="2"/>
        <v>ut</v>
      </c>
      <c r="I17" t="str">
        <f t="shared" si="0"/>
        <v/>
      </c>
      <c r="K17" t="str">
        <f>IF(LEN(VLOOKUP(B17,Sheet2!$B$2:$G$96,5,FALSE))=0,"",VLOOKUP(B17,Sheet2!$B$2:$G$96,5,FALSE))</f>
        <v/>
      </c>
      <c r="L17" t="str">
        <f>IF(LEN(VLOOKUP(B17,Sheet2!$B$2:$G$96,6,FALSE))=0,"",VLOOKUP(B17,Sheet2!$B$2:$G$96,6,FALSE))</f>
        <v/>
      </c>
      <c r="M17" t="str">
        <f t="shared" si="1"/>
        <v/>
      </c>
      <c r="N17">
        <v>151</v>
      </c>
      <c r="O17" t="b">
        <f>VLOOKUP(A17,Sheet2!$A$2:$G$74,5,FALSE)</f>
        <v>0</v>
      </c>
    </row>
    <row r="18" spans="1:15" x14ac:dyDescent="0.25">
      <c r="A18" s="6" t="s">
        <v>109</v>
      </c>
      <c r="B18" t="str">
        <f>VLOOKUP($A18,Sheet2!$A$2:$B$82,2,FALSE)</f>
        <v>Ace</v>
      </c>
      <c r="C18" t="s">
        <v>11</v>
      </c>
      <c r="D18" t="str">
        <f>VLOOKUP(A18,Sheet2!$A$2:$G$96,3,FALSE)</f>
        <v>org milj</v>
      </c>
      <c r="E18" t="str">
        <f>VLOOKUP(A18,Sheet2!$A$2:$G$96,4,FALSE)</f>
        <v>PAH</v>
      </c>
      <c r="F18" s="1">
        <v>45000</v>
      </c>
      <c r="G18" t="str">
        <f t="shared" si="2"/>
        <v>slamtank</v>
      </c>
      <c r="H18" s="7"/>
      <c r="I18" t="str">
        <f t="shared" si="0"/>
        <v/>
      </c>
      <c r="J18" s="4" t="s">
        <v>119</v>
      </c>
      <c r="K18" t="str">
        <f>IF(LEN(VLOOKUP(B18,Sheet2!$B$2:$G$96,5,FALSE))=0,"",VLOOKUP(B18,Sheet2!$B$2:$G$96,5,FALSE))</f>
        <v/>
      </c>
      <c r="L18" t="str">
        <f>IF(LEN(VLOOKUP(B18,Sheet2!$B$2:$G$96,6,FALSE))=0,"",VLOOKUP(B18,Sheet2!$B$2:$G$96,6,FALSE))</f>
        <v/>
      </c>
      <c r="M18" t="b">
        <f t="shared" si="1"/>
        <v>0</v>
      </c>
      <c r="N18">
        <v>153</v>
      </c>
      <c r="O18" t="b">
        <f>VLOOKUP(A18,Sheet2!$A$2:$G$74,5,FALSE)</f>
        <v>0</v>
      </c>
    </row>
    <row r="19" spans="1:15" x14ac:dyDescent="0.25">
      <c r="A19" s="6" t="s">
        <v>109</v>
      </c>
      <c r="B19" t="str">
        <f>VLOOKUP($A19,Sheet2!$A$2:$B$82,2,FALSE)</f>
        <v>Ace</v>
      </c>
      <c r="C19" t="s">
        <v>11</v>
      </c>
      <c r="D19" t="str">
        <f>VLOOKUP(A19,Sheet2!$A$2:$G$96,3,FALSE)</f>
        <v>org milj</v>
      </c>
      <c r="E19" t="str">
        <f>VLOOKUP(A19,Sheet2!$A$2:$G$96,4,FALSE)</f>
        <v>PAH</v>
      </c>
      <c r="F19" s="1">
        <v>45000</v>
      </c>
      <c r="G19" t="str">
        <f t="shared" si="2"/>
        <v>inn</v>
      </c>
      <c r="H19" s="6">
        <v>0.3</v>
      </c>
      <c r="I19" t="b">
        <f t="shared" si="0"/>
        <v>0</v>
      </c>
      <c r="J19" s="4">
        <v>0.3</v>
      </c>
      <c r="K19" t="str">
        <f>IF(LEN(VLOOKUP(B19,Sheet2!$B$2:$G$96,5,FALSE))=0,"",VLOOKUP(B19,Sheet2!$B$2:$G$96,5,FALSE))</f>
        <v/>
      </c>
      <c r="L19" t="str">
        <f>IF(LEN(VLOOKUP(B19,Sheet2!$B$2:$G$96,6,FALSE))=0,"",VLOOKUP(B19,Sheet2!$B$2:$G$96,6,FALSE))</f>
        <v/>
      </c>
      <c r="M19" t="b">
        <f t="shared" si="1"/>
        <v>0</v>
      </c>
      <c r="N19">
        <v>152</v>
      </c>
      <c r="O19" t="b">
        <f>VLOOKUP(A19,Sheet2!$A$2:$G$74,5,FALSE)</f>
        <v>0</v>
      </c>
    </row>
    <row r="20" spans="1:15" x14ac:dyDescent="0.25">
      <c r="A20" s="6" t="s">
        <v>109</v>
      </c>
      <c r="B20" t="str">
        <f>VLOOKUP($A20,Sheet2!$A$2:$B$82,2,FALSE)</f>
        <v>Ace</v>
      </c>
      <c r="C20" t="s">
        <v>11</v>
      </c>
      <c r="D20" t="str">
        <f>VLOOKUP(A20,Sheet2!$A$2:$G$96,3,FALSE)</f>
        <v>org milj</v>
      </c>
      <c r="E20" t="str">
        <f>VLOOKUP(A20,Sheet2!$A$2:$G$96,4,FALSE)</f>
        <v>PAH</v>
      </c>
      <c r="F20" s="1">
        <v>45000</v>
      </c>
      <c r="G20" t="str">
        <f t="shared" si="2"/>
        <v>ut</v>
      </c>
      <c r="H20" s="6">
        <v>0.22600000000000001</v>
      </c>
      <c r="I20" t="b">
        <f t="shared" si="0"/>
        <v>0</v>
      </c>
      <c r="J20" s="4">
        <v>0.22600000000000001</v>
      </c>
      <c r="K20" t="str">
        <f>IF(LEN(VLOOKUP(B20,Sheet2!$B$2:$G$96,5,FALSE))=0,"",VLOOKUP(B20,Sheet2!$B$2:$G$96,5,FALSE))</f>
        <v/>
      </c>
      <c r="L20" t="str">
        <f>IF(LEN(VLOOKUP(B20,Sheet2!$B$2:$G$96,6,FALSE))=0,"",VLOOKUP(B20,Sheet2!$B$2:$G$96,6,FALSE))</f>
        <v/>
      </c>
      <c r="M20" t="b">
        <f t="shared" si="1"/>
        <v>0</v>
      </c>
      <c r="N20">
        <v>151</v>
      </c>
      <c r="O20" t="b">
        <f>VLOOKUP(A20,Sheet2!$A$2:$G$74,5,FALSE)</f>
        <v>0</v>
      </c>
    </row>
    <row r="21" spans="1:15" x14ac:dyDescent="0.25">
      <c r="A21" s="6" t="s">
        <v>109</v>
      </c>
      <c r="B21" t="str">
        <f>VLOOKUP($A21,Sheet2!$A$2:$B$82,2,FALSE)</f>
        <v>Ace</v>
      </c>
      <c r="C21" s="7" t="s">
        <v>121</v>
      </c>
      <c r="D21" t="str">
        <f>VLOOKUP(A21,Sheet2!$A$2:$G$96,3,FALSE)</f>
        <v>org milj</v>
      </c>
      <c r="E21" t="str">
        <f>VLOOKUP(A21,Sheet2!$A$2:$G$96,4,FALSE)</f>
        <v>PAH</v>
      </c>
      <c r="F21" s="1">
        <v>45000</v>
      </c>
      <c r="G21" t="str">
        <f t="shared" si="2"/>
        <v>slamtank</v>
      </c>
      <c r="H21" s="7" t="s">
        <v>190</v>
      </c>
      <c r="I21" t="b">
        <f t="shared" si="0"/>
        <v>1</v>
      </c>
      <c r="J21" s="4">
        <v>0.06</v>
      </c>
      <c r="K21" t="str">
        <f>IF(LEN(VLOOKUP(B21,Sheet2!$B$2:$G$96,5,FALSE))=0,"",VLOOKUP(B21,Sheet2!$B$2:$G$96,5,FALSE))</f>
        <v/>
      </c>
      <c r="L21" t="str">
        <f>IF(LEN(VLOOKUP(B21,Sheet2!$B$2:$G$96,6,FALSE))=0,"",VLOOKUP(B21,Sheet2!$B$2:$G$96,6,FALSE))</f>
        <v/>
      </c>
      <c r="M21" t="b">
        <f t="shared" si="1"/>
        <v>0</v>
      </c>
      <c r="N21">
        <v>153</v>
      </c>
      <c r="O21" t="b">
        <f>VLOOKUP(A21,Sheet2!$A$2:$G$74,5,FALSE)</f>
        <v>0</v>
      </c>
    </row>
    <row r="22" spans="1:15" x14ac:dyDescent="0.25">
      <c r="A22" s="6" t="s">
        <v>109</v>
      </c>
      <c r="B22" t="str">
        <f>VLOOKUP($A22,Sheet2!$A$2:$B$82,2,FALSE)</f>
        <v>Ace</v>
      </c>
      <c r="C22" s="7" t="s">
        <v>121</v>
      </c>
      <c r="D22" t="str">
        <f>VLOOKUP(A22,Sheet2!$A$2:$G$96,3,FALSE)</f>
        <v>org milj</v>
      </c>
      <c r="E22" t="str">
        <f>VLOOKUP(A22,Sheet2!$A$2:$G$96,4,FALSE)</f>
        <v>PAH</v>
      </c>
      <c r="F22" s="1">
        <v>45000</v>
      </c>
      <c r="G22" t="str">
        <f t="shared" si="2"/>
        <v>inn</v>
      </c>
      <c r="H22" s="6"/>
      <c r="I22" t="str">
        <f t="shared" si="0"/>
        <v/>
      </c>
      <c r="J22" s="4" t="s">
        <v>119</v>
      </c>
      <c r="K22" t="str">
        <f>IF(LEN(VLOOKUP(B22,Sheet2!$B$2:$G$96,5,FALSE))=0,"",VLOOKUP(B22,Sheet2!$B$2:$G$96,5,FALSE))</f>
        <v/>
      </c>
      <c r="L22" t="str">
        <f>IF(LEN(VLOOKUP(B22,Sheet2!$B$2:$G$96,6,FALSE))=0,"",VLOOKUP(B22,Sheet2!$B$2:$G$96,6,FALSE))</f>
        <v/>
      </c>
      <c r="M22" t="b">
        <f t="shared" si="1"/>
        <v>0</v>
      </c>
      <c r="N22">
        <v>152</v>
      </c>
      <c r="O22" t="b">
        <f>VLOOKUP(A22,Sheet2!$A$2:$G$74,5,FALSE)</f>
        <v>0</v>
      </c>
    </row>
    <row r="23" spans="1:15" x14ac:dyDescent="0.25">
      <c r="A23" s="6" t="s">
        <v>109</v>
      </c>
      <c r="B23" t="str">
        <f>VLOOKUP($A23,Sheet2!$A$2:$B$82,2,FALSE)</f>
        <v>Ace</v>
      </c>
      <c r="C23" s="7" t="s">
        <v>121</v>
      </c>
      <c r="D23" t="str">
        <f>VLOOKUP(A23,Sheet2!$A$2:$G$96,3,FALSE)</f>
        <v>org milj</v>
      </c>
      <c r="E23" t="str">
        <f>VLOOKUP(A23,Sheet2!$A$2:$G$96,4,FALSE)</f>
        <v>PAH</v>
      </c>
      <c r="F23" s="1">
        <v>45000</v>
      </c>
      <c r="G23" t="str">
        <f t="shared" si="2"/>
        <v>ut</v>
      </c>
      <c r="H23" s="6"/>
      <c r="I23" t="str">
        <f t="shared" si="0"/>
        <v/>
      </c>
      <c r="J23" s="4" t="s">
        <v>119</v>
      </c>
      <c r="K23" t="str">
        <f>IF(LEN(VLOOKUP(B23,Sheet2!$B$2:$G$96,5,FALSE))=0,"",VLOOKUP(B23,Sheet2!$B$2:$G$96,5,FALSE))</f>
        <v/>
      </c>
      <c r="L23" t="str">
        <f>IF(LEN(VLOOKUP(B23,Sheet2!$B$2:$G$96,6,FALSE))=0,"",VLOOKUP(B23,Sheet2!$B$2:$G$96,6,FALSE))</f>
        <v/>
      </c>
      <c r="M23" t="b">
        <f t="shared" si="1"/>
        <v>0</v>
      </c>
      <c r="N23">
        <v>151</v>
      </c>
      <c r="O23" t="b">
        <f>VLOOKUP(A23,Sheet2!$A$2:$G$74,5,FALSE)</f>
        <v>0</v>
      </c>
    </row>
    <row r="24" spans="1:15" x14ac:dyDescent="0.25">
      <c r="A24" s="6" t="s">
        <v>108</v>
      </c>
      <c r="B24" t="str">
        <f>VLOOKUP($A24,Sheet2!$A$2:$B$82,2,FALSE)</f>
        <v>Acy</v>
      </c>
      <c r="C24" t="s">
        <v>11</v>
      </c>
      <c r="D24" t="str">
        <f>VLOOKUP(A24,Sheet2!$A$2:$G$96,3,FALSE)</f>
        <v>org milj</v>
      </c>
      <c r="E24" t="str">
        <f>VLOOKUP(A24,Sheet2!$A$2:$G$96,4,FALSE)</f>
        <v>PAH</v>
      </c>
      <c r="F24" s="1">
        <v>45000</v>
      </c>
      <c r="G24" t="str">
        <f t="shared" si="2"/>
        <v>slamtank</v>
      </c>
      <c r="H24" s="7"/>
      <c r="I24" t="str">
        <f t="shared" si="0"/>
        <v/>
      </c>
      <c r="J24" s="4" t="s">
        <v>119</v>
      </c>
      <c r="K24" t="str">
        <f>IF(LEN(VLOOKUP(B24,Sheet2!$B$2:$G$96,5,FALSE))=0,"",VLOOKUP(B24,Sheet2!$B$2:$G$96,5,FALSE))</f>
        <v/>
      </c>
      <c r="L24" t="str">
        <f>IF(LEN(VLOOKUP(B24,Sheet2!$B$2:$G$96,6,FALSE))=0,"",VLOOKUP(B24,Sheet2!$B$2:$G$96,6,FALSE))</f>
        <v/>
      </c>
      <c r="M24" t="b">
        <f t="shared" si="1"/>
        <v>0</v>
      </c>
      <c r="N24">
        <v>153</v>
      </c>
      <c r="O24" t="b">
        <f>VLOOKUP(A24,Sheet2!$A$2:$G$74,5,FALSE)</f>
        <v>0</v>
      </c>
    </row>
    <row r="25" spans="1:15" x14ac:dyDescent="0.25">
      <c r="A25" s="6" t="s">
        <v>108</v>
      </c>
      <c r="B25" t="str">
        <f>VLOOKUP($A25,Sheet2!$A$2:$B$82,2,FALSE)</f>
        <v>Acy</v>
      </c>
      <c r="C25" t="s">
        <v>11</v>
      </c>
      <c r="D25" t="str">
        <f>VLOOKUP(A25,Sheet2!$A$2:$G$96,3,FALSE)</f>
        <v>org milj</v>
      </c>
      <c r="E25" t="str">
        <f>VLOOKUP(A25,Sheet2!$A$2:$G$96,4,FALSE)</f>
        <v>PAH</v>
      </c>
      <c r="F25" s="1">
        <v>45000</v>
      </c>
      <c r="G25" t="str">
        <f t="shared" si="2"/>
        <v>inn</v>
      </c>
      <c r="H25" s="6" t="s">
        <v>131</v>
      </c>
      <c r="I25" t="b">
        <f t="shared" si="0"/>
        <v>1</v>
      </c>
      <c r="J25" s="4">
        <v>0.01</v>
      </c>
      <c r="K25" t="str">
        <f>IF(LEN(VLOOKUP(B25,Sheet2!$B$2:$G$96,5,FALSE))=0,"",VLOOKUP(B25,Sheet2!$B$2:$G$96,5,FALSE))</f>
        <v/>
      </c>
      <c r="L25" t="str">
        <f>IF(LEN(VLOOKUP(B25,Sheet2!$B$2:$G$96,6,FALSE))=0,"",VLOOKUP(B25,Sheet2!$B$2:$G$96,6,FALSE))</f>
        <v/>
      </c>
      <c r="M25" t="b">
        <f t="shared" si="1"/>
        <v>0</v>
      </c>
      <c r="N25">
        <v>152</v>
      </c>
      <c r="O25" t="b">
        <f>VLOOKUP(A25,Sheet2!$A$2:$G$74,5,FALSE)</f>
        <v>0</v>
      </c>
    </row>
    <row r="26" spans="1:15" x14ac:dyDescent="0.25">
      <c r="A26" s="6" t="s">
        <v>108</v>
      </c>
      <c r="B26" t="str">
        <f>VLOOKUP($A26,Sheet2!$A$2:$B$82,2,FALSE)</f>
        <v>Acy</v>
      </c>
      <c r="C26" t="s">
        <v>11</v>
      </c>
      <c r="D26" t="str">
        <f>VLOOKUP(A26,Sheet2!$A$2:$G$96,3,FALSE)</f>
        <v>org milj</v>
      </c>
      <c r="E26" t="str">
        <f>VLOOKUP(A26,Sheet2!$A$2:$G$96,4,FALSE)</f>
        <v>PAH</v>
      </c>
      <c r="F26" s="1">
        <v>45000</v>
      </c>
      <c r="G26" t="str">
        <f t="shared" si="2"/>
        <v>ut</v>
      </c>
      <c r="H26" s="6" t="s">
        <v>131</v>
      </c>
      <c r="I26" t="b">
        <f t="shared" si="0"/>
        <v>1</v>
      </c>
      <c r="J26" s="4">
        <v>0.01</v>
      </c>
      <c r="K26" t="str">
        <f>IF(LEN(VLOOKUP(B26,Sheet2!$B$2:$G$96,5,FALSE))=0,"",VLOOKUP(B26,Sheet2!$B$2:$G$96,5,FALSE))</f>
        <v/>
      </c>
      <c r="L26" t="str">
        <f>IF(LEN(VLOOKUP(B26,Sheet2!$B$2:$G$96,6,FALSE))=0,"",VLOOKUP(B26,Sheet2!$B$2:$G$96,6,FALSE))</f>
        <v/>
      </c>
      <c r="M26" t="b">
        <f t="shared" si="1"/>
        <v>0</v>
      </c>
      <c r="N26">
        <v>151</v>
      </c>
      <c r="O26" t="b">
        <f>VLOOKUP(A26,Sheet2!$A$2:$G$74,5,FALSE)</f>
        <v>0</v>
      </c>
    </row>
    <row r="27" spans="1:15" x14ac:dyDescent="0.25">
      <c r="A27" s="6" t="s">
        <v>108</v>
      </c>
      <c r="B27" t="str">
        <f>VLOOKUP($A27,Sheet2!$A$2:$B$82,2,FALSE)</f>
        <v>Acy</v>
      </c>
      <c r="C27" s="7" t="s">
        <v>121</v>
      </c>
      <c r="D27" t="str">
        <f>VLOOKUP(A27,Sheet2!$A$2:$G$96,3,FALSE)</f>
        <v>org milj</v>
      </c>
      <c r="E27" t="str">
        <f>VLOOKUP(A27,Sheet2!$A$2:$G$96,4,FALSE)</f>
        <v>PAH</v>
      </c>
      <c r="F27" s="1">
        <v>45000</v>
      </c>
      <c r="G27" t="str">
        <f t="shared" si="2"/>
        <v>slamtank</v>
      </c>
      <c r="H27" s="7" t="s">
        <v>189</v>
      </c>
      <c r="I27" t="b">
        <f t="shared" si="0"/>
        <v>1</v>
      </c>
      <c r="J27" s="4">
        <v>0.14000000000000001</v>
      </c>
      <c r="K27" t="str">
        <f>IF(LEN(VLOOKUP(B27,Sheet2!$B$2:$G$96,5,FALSE))=0,"",VLOOKUP(B27,Sheet2!$B$2:$G$96,5,FALSE))</f>
        <v/>
      </c>
      <c r="L27" t="str">
        <f>IF(LEN(VLOOKUP(B27,Sheet2!$B$2:$G$96,6,FALSE))=0,"",VLOOKUP(B27,Sheet2!$B$2:$G$96,6,FALSE))</f>
        <v/>
      </c>
      <c r="M27" t="b">
        <f t="shared" si="1"/>
        <v>0</v>
      </c>
      <c r="N27">
        <v>153</v>
      </c>
      <c r="O27" t="b">
        <f>VLOOKUP(A27,Sheet2!$A$2:$G$74,5,FALSE)</f>
        <v>0</v>
      </c>
    </row>
    <row r="28" spans="1:15" x14ac:dyDescent="0.25">
      <c r="A28" s="6" t="s">
        <v>108</v>
      </c>
      <c r="B28" t="str">
        <f>VLOOKUP($A28,Sheet2!$A$2:$B$82,2,FALSE)</f>
        <v>Acy</v>
      </c>
      <c r="C28" s="7" t="s">
        <v>121</v>
      </c>
      <c r="D28" t="str">
        <f>VLOOKUP(A28,Sheet2!$A$2:$G$96,3,FALSE)</f>
        <v>org milj</v>
      </c>
      <c r="E28" t="str">
        <f>VLOOKUP(A28,Sheet2!$A$2:$G$96,4,FALSE)</f>
        <v>PAH</v>
      </c>
      <c r="F28" s="1">
        <v>45000</v>
      </c>
      <c r="G28" t="str">
        <f t="shared" si="2"/>
        <v>inn</v>
      </c>
      <c r="H28" s="6"/>
      <c r="I28" t="str">
        <f t="shared" si="0"/>
        <v/>
      </c>
      <c r="J28" s="4" t="s">
        <v>119</v>
      </c>
      <c r="K28" t="str">
        <f>IF(LEN(VLOOKUP(B28,Sheet2!$B$2:$G$96,5,FALSE))=0,"",VLOOKUP(B28,Sheet2!$B$2:$G$96,5,FALSE))</f>
        <v/>
      </c>
      <c r="L28" t="str">
        <f>IF(LEN(VLOOKUP(B28,Sheet2!$B$2:$G$96,6,FALSE))=0,"",VLOOKUP(B28,Sheet2!$B$2:$G$96,6,FALSE))</f>
        <v/>
      </c>
      <c r="M28" t="b">
        <f t="shared" si="1"/>
        <v>0</v>
      </c>
      <c r="N28">
        <v>152</v>
      </c>
      <c r="O28" t="b">
        <f>VLOOKUP(A28,Sheet2!$A$2:$G$74,5,FALSE)</f>
        <v>0</v>
      </c>
    </row>
    <row r="29" spans="1:15" x14ac:dyDescent="0.25">
      <c r="A29" s="6" t="s">
        <v>108</v>
      </c>
      <c r="B29" t="str">
        <f>VLOOKUP($A29,Sheet2!$A$2:$B$82,2,FALSE)</f>
        <v>Acy</v>
      </c>
      <c r="C29" s="7" t="s">
        <v>121</v>
      </c>
      <c r="D29" t="str">
        <f>VLOOKUP(A29,Sheet2!$A$2:$G$96,3,FALSE)</f>
        <v>org milj</v>
      </c>
      <c r="E29" t="str">
        <f>VLOOKUP(A29,Sheet2!$A$2:$G$96,4,FALSE)</f>
        <v>PAH</v>
      </c>
      <c r="F29" s="1">
        <v>45000</v>
      </c>
      <c r="G29" t="str">
        <f t="shared" si="2"/>
        <v>ut</v>
      </c>
      <c r="H29" s="6"/>
      <c r="I29" t="str">
        <f t="shared" si="0"/>
        <v/>
      </c>
      <c r="J29" s="4" t="s">
        <v>119</v>
      </c>
      <c r="K29" t="str">
        <f>IF(LEN(VLOOKUP(B29,Sheet2!$B$2:$G$96,5,FALSE))=0,"",VLOOKUP(B29,Sheet2!$B$2:$G$96,5,FALSE))</f>
        <v/>
      </c>
      <c r="L29" t="str">
        <f>IF(LEN(VLOOKUP(B29,Sheet2!$B$2:$G$96,6,FALSE))=0,"",VLOOKUP(B29,Sheet2!$B$2:$G$96,6,FALSE))</f>
        <v/>
      </c>
      <c r="M29" t="b">
        <f t="shared" si="1"/>
        <v>0</v>
      </c>
      <c r="N29">
        <v>151</v>
      </c>
      <c r="O29" t="b">
        <f>VLOOKUP(A29,Sheet2!$A$2:$G$74,5,FALSE)</f>
        <v>0</v>
      </c>
    </row>
    <row r="30" spans="1:15" x14ac:dyDescent="0.25">
      <c r="A30" s="7" t="s">
        <v>185</v>
      </c>
      <c r="B30" t="str">
        <f>VLOOKUP($A30,Sheet2!$A$2:$B$82,2,FALSE)</f>
        <v>NH4 + NH3</v>
      </c>
      <c r="C30" t="s">
        <v>5</v>
      </c>
      <c r="D30" t="str">
        <f>VLOOKUP(A30,Sheet2!$A$2:$G$96,3,FALSE)</f>
        <v>vannparameter</v>
      </c>
      <c r="E30" t="str">
        <f>VLOOKUP(A30,Sheet2!$A$2:$G$96,4,FALSE)</f>
        <v>næringsstoff</v>
      </c>
      <c r="F30" s="1">
        <v>45000</v>
      </c>
      <c r="G30" t="str">
        <f t="shared" si="2"/>
        <v>slamtank</v>
      </c>
      <c r="H30" s="7"/>
      <c r="I30" t="str">
        <f t="shared" si="0"/>
        <v/>
      </c>
      <c r="J30" s="4" t="s">
        <v>119</v>
      </c>
      <c r="K30" t="str">
        <f>IF(LEN(VLOOKUP(B30,Sheet2!$B$2:$G$96,5,FALSE))=0,"",VLOOKUP(B30,Sheet2!$B$2:$G$96,5,FALSE))</f>
        <v/>
      </c>
      <c r="L30" t="str">
        <f>IF(LEN(VLOOKUP(B30,Sheet2!$B$2:$G$96,6,FALSE))=0,"",VLOOKUP(B30,Sheet2!$B$2:$G$96,6,FALSE))</f>
        <v/>
      </c>
      <c r="M30" t="b">
        <f t="shared" si="1"/>
        <v>0</v>
      </c>
      <c r="N30">
        <v>153</v>
      </c>
      <c r="O30" t="b">
        <f>VLOOKUP(A30,Sheet2!$A$2:$G$74,5,FALSE)</f>
        <v>0</v>
      </c>
    </row>
    <row r="31" spans="1:15" x14ac:dyDescent="0.25">
      <c r="A31" t="s">
        <v>185</v>
      </c>
      <c r="B31" t="str">
        <f>VLOOKUP($A31,Sheet2!$A$2:$B$82,2,FALSE)</f>
        <v>NH4 + NH3</v>
      </c>
      <c r="C31" t="s">
        <v>5</v>
      </c>
      <c r="D31" t="str">
        <f>VLOOKUP(A31,Sheet2!$A$2:$G$96,3,FALSE)</f>
        <v>vannparameter</v>
      </c>
      <c r="E31" t="str">
        <f>VLOOKUP(A31,Sheet2!$A$2:$G$96,4,FALSE)</f>
        <v>næringsstoff</v>
      </c>
      <c r="F31" s="1">
        <v>44879</v>
      </c>
      <c r="G31" t="str">
        <f t="shared" si="2"/>
        <v>inn</v>
      </c>
      <c r="H31">
        <v>257</v>
      </c>
      <c r="I31" t="b">
        <f t="shared" si="0"/>
        <v>0</v>
      </c>
      <c r="J31" s="4">
        <v>257</v>
      </c>
      <c r="K31" t="str">
        <f>IF(LEN(VLOOKUP(B31,Sheet2!$B$2:$G$96,5,FALSE))=0,"",VLOOKUP(B31,Sheet2!$B$2:$G$96,5,FALSE))</f>
        <v/>
      </c>
      <c r="L31" t="str">
        <f>IF(LEN(VLOOKUP(B31,Sheet2!$B$2:$G$96,6,FALSE))=0,"",VLOOKUP(B31,Sheet2!$B$2:$G$96,6,FALSE))</f>
        <v/>
      </c>
      <c r="M31" t="b">
        <f t="shared" si="1"/>
        <v>0</v>
      </c>
      <c r="N31">
        <v>152</v>
      </c>
      <c r="O31" t="b">
        <f>VLOOKUP(A31,Sheet2!$A$2:$G$74,5,FALSE)</f>
        <v>0</v>
      </c>
    </row>
    <row r="32" spans="1:15" x14ac:dyDescent="0.25">
      <c r="A32" t="s">
        <v>185</v>
      </c>
      <c r="B32" t="str">
        <f>VLOOKUP($A32,Sheet2!$A$2:$B$82,2,FALSE)</f>
        <v>NH4 + NH3</v>
      </c>
      <c r="C32" t="s">
        <v>5</v>
      </c>
      <c r="D32" t="str">
        <f>VLOOKUP(A32,Sheet2!$A$2:$G$96,3,FALSE)</f>
        <v>vannparameter</v>
      </c>
      <c r="E32" t="str">
        <f>VLOOKUP(A32,Sheet2!$A$2:$G$96,4,FALSE)</f>
        <v>næringsstoff</v>
      </c>
      <c r="F32" s="1">
        <v>44858</v>
      </c>
      <c r="G32" t="str">
        <f t="shared" si="2"/>
        <v>inn</v>
      </c>
      <c r="H32">
        <v>363</v>
      </c>
      <c r="I32" t="b">
        <f t="shared" si="0"/>
        <v>0</v>
      </c>
      <c r="J32" s="4">
        <v>363</v>
      </c>
      <c r="K32" t="str">
        <f>IF(LEN(VLOOKUP(B32,Sheet2!$B$2:$G$96,5,FALSE))=0,"",VLOOKUP(B32,Sheet2!$B$2:$G$96,5,FALSE))</f>
        <v/>
      </c>
      <c r="L32" t="str">
        <f>IF(LEN(VLOOKUP(B32,Sheet2!$B$2:$G$96,6,FALSE))=0,"",VLOOKUP(B32,Sheet2!$B$2:$G$96,6,FALSE))</f>
        <v/>
      </c>
      <c r="M32" t="b">
        <f t="shared" si="1"/>
        <v>0</v>
      </c>
      <c r="N32">
        <v>152</v>
      </c>
      <c r="O32" t="b">
        <f>VLOOKUP(A32,Sheet2!$A$2:$G$74,5,FALSE)</f>
        <v>0</v>
      </c>
    </row>
    <row r="33" spans="1:15" x14ac:dyDescent="0.25">
      <c r="A33" t="s">
        <v>185</v>
      </c>
      <c r="B33" t="str">
        <f>VLOOKUP($A33,Sheet2!$A$2:$B$82,2,FALSE)</f>
        <v>NH4 + NH3</v>
      </c>
      <c r="C33" t="s">
        <v>5</v>
      </c>
      <c r="D33" t="str">
        <f>VLOOKUP(A33,Sheet2!$A$2:$G$96,3,FALSE)</f>
        <v>vannparameter</v>
      </c>
      <c r="E33" t="str">
        <f>VLOOKUP(A33,Sheet2!$A$2:$G$96,4,FALSE)</f>
        <v>næringsstoff</v>
      </c>
      <c r="F33" s="1">
        <v>44865</v>
      </c>
      <c r="G33" t="str">
        <f t="shared" si="2"/>
        <v>inn</v>
      </c>
      <c r="H33">
        <v>278</v>
      </c>
      <c r="I33" t="b">
        <f t="shared" si="0"/>
        <v>0</v>
      </c>
      <c r="J33" s="4">
        <v>278</v>
      </c>
      <c r="K33" t="str">
        <f>IF(LEN(VLOOKUP(B33,Sheet2!$B$2:$G$96,5,FALSE))=0,"",VLOOKUP(B33,Sheet2!$B$2:$G$96,5,FALSE))</f>
        <v/>
      </c>
      <c r="L33" t="str">
        <f>IF(LEN(VLOOKUP(B33,Sheet2!$B$2:$G$96,6,FALSE))=0,"",VLOOKUP(B33,Sheet2!$B$2:$G$96,6,FALSE))</f>
        <v/>
      </c>
      <c r="M33" t="b">
        <f t="shared" si="1"/>
        <v>0</v>
      </c>
      <c r="N33">
        <v>152</v>
      </c>
      <c r="O33" t="b">
        <f>VLOOKUP(A33,Sheet2!$A$2:$G$74,5,FALSE)</f>
        <v>0</v>
      </c>
    </row>
    <row r="34" spans="1:15" x14ac:dyDescent="0.25">
      <c r="A34" t="s">
        <v>185</v>
      </c>
      <c r="B34" t="str">
        <f>VLOOKUP($A34,Sheet2!$A$2:$B$82,2,FALSE)</f>
        <v>NH4 + NH3</v>
      </c>
      <c r="C34" t="s">
        <v>5</v>
      </c>
      <c r="D34" t="str">
        <f>VLOOKUP(A34,Sheet2!$A$2:$G$96,3,FALSE)</f>
        <v>vannparameter</v>
      </c>
      <c r="E34" t="str">
        <f>VLOOKUP(A34,Sheet2!$A$2:$G$96,4,FALSE)</f>
        <v>næringsstoff</v>
      </c>
      <c r="F34" s="1">
        <v>44872</v>
      </c>
      <c r="G34" t="str">
        <f t="shared" si="2"/>
        <v>inn</v>
      </c>
      <c r="H34">
        <v>194</v>
      </c>
      <c r="I34" t="b">
        <f t="shared" si="0"/>
        <v>0</v>
      </c>
      <c r="J34" s="4">
        <v>194</v>
      </c>
      <c r="K34" t="str">
        <f>IF(LEN(VLOOKUP(B34,Sheet2!$B$2:$G$96,5,FALSE))=0,"",VLOOKUP(B34,Sheet2!$B$2:$G$96,5,FALSE))</f>
        <v/>
      </c>
      <c r="L34" t="str">
        <f>IF(LEN(VLOOKUP(B34,Sheet2!$B$2:$G$96,6,FALSE))=0,"",VLOOKUP(B34,Sheet2!$B$2:$G$96,6,FALSE))</f>
        <v/>
      </c>
      <c r="M34" t="b">
        <f t="shared" si="1"/>
        <v>0</v>
      </c>
      <c r="N34">
        <v>152</v>
      </c>
      <c r="O34" t="b">
        <f>VLOOKUP(A34,Sheet2!$A$2:$G$74,5,FALSE)</f>
        <v>0</v>
      </c>
    </row>
    <row r="35" spans="1:15" x14ac:dyDescent="0.25">
      <c r="A35" t="s">
        <v>185</v>
      </c>
      <c r="B35" t="str">
        <f>VLOOKUP($A35,Sheet2!$A$2:$B$82,2,FALSE)</f>
        <v>NH4 + NH3</v>
      </c>
      <c r="C35" t="s">
        <v>5</v>
      </c>
      <c r="D35" t="str">
        <f>VLOOKUP(A35,Sheet2!$A$2:$G$96,3,FALSE)</f>
        <v>vannparameter</v>
      </c>
      <c r="E35" t="str">
        <f>VLOOKUP(A35,Sheet2!$A$2:$G$96,4,FALSE)</f>
        <v>næringsstoff</v>
      </c>
      <c r="F35" s="1">
        <v>44886</v>
      </c>
      <c r="G35" t="str">
        <f t="shared" si="2"/>
        <v>inn</v>
      </c>
      <c r="H35">
        <v>287</v>
      </c>
      <c r="I35" t="b">
        <f t="shared" si="0"/>
        <v>0</v>
      </c>
      <c r="J35" s="4">
        <v>287</v>
      </c>
      <c r="K35" t="str">
        <f>IF(LEN(VLOOKUP(B35,Sheet2!$B$2:$G$96,5,FALSE))=0,"",VLOOKUP(B35,Sheet2!$B$2:$G$96,5,FALSE))</f>
        <v/>
      </c>
      <c r="L35" t="str">
        <f>IF(LEN(VLOOKUP(B35,Sheet2!$B$2:$G$96,6,FALSE))=0,"",VLOOKUP(B35,Sheet2!$B$2:$G$96,6,FALSE))</f>
        <v/>
      </c>
      <c r="M35" t="b">
        <f t="shared" si="1"/>
        <v>0</v>
      </c>
      <c r="N35">
        <v>152</v>
      </c>
      <c r="O35" t="b">
        <f>VLOOKUP(A35,Sheet2!$A$2:$G$74,5,FALSE)</f>
        <v>0</v>
      </c>
    </row>
    <row r="36" spans="1:15" x14ac:dyDescent="0.25">
      <c r="A36" t="s">
        <v>185</v>
      </c>
      <c r="B36" t="str">
        <f>VLOOKUP($A36,Sheet2!$A$2:$B$82,2,FALSE)</f>
        <v>NH4 + NH3</v>
      </c>
      <c r="C36" t="s">
        <v>5</v>
      </c>
      <c r="D36" t="str">
        <f>VLOOKUP(A36,Sheet2!$A$2:$G$96,3,FALSE)</f>
        <v>vannparameter</v>
      </c>
      <c r="E36" t="str">
        <f>VLOOKUP(A36,Sheet2!$A$2:$G$96,4,FALSE)</f>
        <v>næringsstoff</v>
      </c>
      <c r="F36" s="1">
        <v>44907</v>
      </c>
      <c r="G36" t="str">
        <f t="shared" si="2"/>
        <v>inn</v>
      </c>
      <c r="H36">
        <v>285</v>
      </c>
      <c r="I36" t="b">
        <f t="shared" si="0"/>
        <v>0</v>
      </c>
      <c r="J36" s="4">
        <v>285</v>
      </c>
      <c r="K36" t="str">
        <f>IF(LEN(VLOOKUP(B36,Sheet2!$B$2:$G$96,5,FALSE))=0,"",VLOOKUP(B36,Sheet2!$B$2:$G$96,5,FALSE))</f>
        <v/>
      </c>
      <c r="L36" t="str">
        <f>IF(LEN(VLOOKUP(B36,Sheet2!$B$2:$G$96,6,FALSE))=0,"",VLOOKUP(B36,Sheet2!$B$2:$G$96,6,FALSE))</f>
        <v/>
      </c>
      <c r="M36" t="b">
        <f t="shared" si="1"/>
        <v>0</v>
      </c>
      <c r="N36">
        <v>152</v>
      </c>
      <c r="O36" t="b">
        <f>VLOOKUP(A36,Sheet2!$A$2:$G$74,5,FALSE)</f>
        <v>0</v>
      </c>
    </row>
    <row r="37" spans="1:15" x14ac:dyDescent="0.25">
      <c r="A37" t="s">
        <v>185</v>
      </c>
      <c r="B37" t="str">
        <f>VLOOKUP($A37,Sheet2!$A$2:$B$82,2,FALSE)</f>
        <v>NH4 + NH3</v>
      </c>
      <c r="C37" t="s">
        <v>5</v>
      </c>
      <c r="D37" t="str">
        <f>VLOOKUP(A37,Sheet2!$A$2:$G$96,3,FALSE)</f>
        <v>vannparameter</v>
      </c>
      <c r="E37" t="str">
        <f>VLOOKUP(A37,Sheet2!$A$2:$G$96,4,FALSE)</f>
        <v>næringsstoff</v>
      </c>
      <c r="F37" s="1">
        <v>44970</v>
      </c>
      <c r="G37" t="str">
        <f t="shared" si="2"/>
        <v>inn</v>
      </c>
      <c r="H37">
        <v>416</v>
      </c>
      <c r="I37" t="b">
        <f t="shared" si="0"/>
        <v>0</v>
      </c>
      <c r="J37" s="4">
        <v>416</v>
      </c>
      <c r="K37" t="str">
        <f>IF(LEN(VLOOKUP(B37,Sheet2!$B$2:$G$96,5,FALSE))=0,"",VLOOKUP(B37,Sheet2!$B$2:$G$96,5,FALSE))</f>
        <v/>
      </c>
      <c r="L37" t="str">
        <f>IF(LEN(VLOOKUP(B37,Sheet2!$B$2:$G$96,6,FALSE))=0,"",VLOOKUP(B37,Sheet2!$B$2:$G$96,6,FALSE))</f>
        <v/>
      </c>
      <c r="M37" t="b">
        <f t="shared" si="1"/>
        <v>0</v>
      </c>
      <c r="N37">
        <v>152</v>
      </c>
      <c r="O37" t="b">
        <f>VLOOKUP(A37,Sheet2!$A$2:$G$74,5,FALSE)</f>
        <v>0</v>
      </c>
    </row>
    <row r="38" spans="1:15" x14ac:dyDescent="0.25">
      <c r="A38" t="s">
        <v>185</v>
      </c>
      <c r="B38" t="str">
        <f>VLOOKUP($A38,Sheet2!$A$2:$B$82,2,FALSE)</f>
        <v>NH4 + NH3</v>
      </c>
      <c r="C38" t="s">
        <v>5</v>
      </c>
      <c r="D38" t="str">
        <f>VLOOKUP(A38,Sheet2!$A$2:$G$96,3,FALSE)</f>
        <v>vannparameter</v>
      </c>
      <c r="E38" t="str">
        <f>VLOOKUP(A38,Sheet2!$A$2:$G$96,4,FALSE)</f>
        <v>næringsstoff</v>
      </c>
      <c r="F38" s="1">
        <v>44984</v>
      </c>
      <c r="G38" t="str">
        <f t="shared" si="2"/>
        <v>inn</v>
      </c>
      <c r="H38">
        <v>296</v>
      </c>
      <c r="I38" t="b">
        <f t="shared" si="0"/>
        <v>0</v>
      </c>
      <c r="J38" s="4">
        <v>296</v>
      </c>
      <c r="K38" t="str">
        <f>IF(LEN(VLOOKUP(B38,Sheet2!$B$2:$G$96,5,FALSE))=0,"",VLOOKUP(B38,Sheet2!$B$2:$G$96,5,FALSE))</f>
        <v/>
      </c>
      <c r="L38" t="str">
        <f>IF(LEN(VLOOKUP(B38,Sheet2!$B$2:$G$96,6,FALSE))=0,"",VLOOKUP(B38,Sheet2!$B$2:$G$96,6,FALSE))</f>
        <v/>
      </c>
      <c r="M38" t="b">
        <f t="shared" si="1"/>
        <v>0</v>
      </c>
      <c r="N38">
        <v>152</v>
      </c>
      <c r="O38" t="b">
        <f>VLOOKUP(A38,Sheet2!$A$2:$G$74,5,FALSE)</f>
        <v>0</v>
      </c>
    </row>
    <row r="39" spans="1:15" x14ac:dyDescent="0.25">
      <c r="A39" s="7" t="s">
        <v>185</v>
      </c>
      <c r="B39" t="str">
        <f>VLOOKUP($A39,Sheet2!$A$2:$B$82,2,FALSE)</f>
        <v>NH4 + NH3</v>
      </c>
      <c r="C39" t="s">
        <v>5</v>
      </c>
      <c r="D39" t="str">
        <f>VLOOKUP(A39,Sheet2!$A$2:$G$96,3,FALSE)</f>
        <v>vannparameter</v>
      </c>
      <c r="E39" t="str">
        <f>VLOOKUP(A39,Sheet2!$A$2:$G$96,4,FALSE)</f>
        <v>næringsstoff</v>
      </c>
      <c r="F39" s="1">
        <v>45000</v>
      </c>
      <c r="G39" t="str">
        <f t="shared" si="2"/>
        <v>inn</v>
      </c>
      <c r="H39" s="6">
        <v>293</v>
      </c>
      <c r="I39" t="b">
        <f t="shared" si="0"/>
        <v>0</v>
      </c>
      <c r="J39" s="4">
        <v>293</v>
      </c>
      <c r="K39" t="str">
        <f>IF(LEN(VLOOKUP(B39,Sheet2!$B$2:$G$96,5,FALSE))=0,"",VLOOKUP(B39,Sheet2!$B$2:$G$96,5,FALSE))</f>
        <v/>
      </c>
      <c r="L39" t="str">
        <f>IF(LEN(VLOOKUP(B39,Sheet2!$B$2:$G$96,6,FALSE))=0,"",VLOOKUP(B39,Sheet2!$B$2:$G$96,6,FALSE))</f>
        <v/>
      </c>
      <c r="M39" t="b">
        <f t="shared" si="1"/>
        <v>0</v>
      </c>
      <c r="N39">
        <v>152</v>
      </c>
      <c r="O39" t="b">
        <f>VLOOKUP(A39,Sheet2!$A$2:$G$74,5,FALSE)</f>
        <v>0</v>
      </c>
    </row>
    <row r="40" spans="1:15" x14ac:dyDescent="0.25">
      <c r="A40" t="s">
        <v>185</v>
      </c>
      <c r="B40" t="str">
        <f>VLOOKUP($A40,Sheet2!$A$2:$B$82,2,FALSE)</f>
        <v>NH4 + NH3</v>
      </c>
      <c r="C40" t="s">
        <v>5</v>
      </c>
      <c r="D40" t="str">
        <f>VLOOKUP(A40,Sheet2!$A$2:$G$96,3,FALSE)</f>
        <v>vannparameter</v>
      </c>
      <c r="E40" t="str">
        <f>VLOOKUP(A40,Sheet2!$A$2:$G$96,4,FALSE)</f>
        <v>næringsstoff</v>
      </c>
      <c r="F40" s="1">
        <v>44879</v>
      </c>
      <c r="G40" t="str">
        <f t="shared" si="2"/>
        <v>ut</v>
      </c>
      <c r="H40">
        <v>110</v>
      </c>
      <c r="I40" t="b">
        <f t="shared" si="0"/>
        <v>0</v>
      </c>
      <c r="J40" s="4">
        <v>110</v>
      </c>
      <c r="K40" t="str">
        <f>IF(LEN(VLOOKUP(B40,Sheet2!$B$2:$G$96,5,FALSE))=0,"",VLOOKUP(B40,Sheet2!$B$2:$G$96,5,FALSE))</f>
        <v/>
      </c>
      <c r="L40" t="str">
        <f>IF(LEN(VLOOKUP(B40,Sheet2!$B$2:$G$96,6,FALSE))=0,"",VLOOKUP(B40,Sheet2!$B$2:$G$96,6,FALSE))</f>
        <v/>
      </c>
      <c r="M40" t="b">
        <f t="shared" si="1"/>
        <v>0</v>
      </c>
      <c r="N40">
        <v>151</v>
      </c>
      <c r="O40" t="b">
        <f>VLOOKUP(A40,Sheet2!$A$2:$G$74,5,FALSE)</f>
        <v>0</v>
      </c>
    </row>
    <row r="41" spans="1:15" x14ac:dyDescent="0.25">
      <c r="A41" t="s">
        <v>185</v>
      </c>
      <c r="B41" t="str">
        <f>VLOOKUP($A41,Sheet2!$A$2:$B$82,2,FALSE)</f>
        <v>NH4 + NH3</v>
      </c>
      <c r="C41" t="s">
        <v>5</v>
      </c>
      <c r="D41" t="str">
        <f>VLOOKUP(A41,Sheet2!$A$2:$G$96,3,FALSE)</f>
        <v>vannparameter</v>
      </c>
      <c r="E41" t="str">
        <f>VLOOKUP(A41,Sheet2!$A$2:$G$96,4,FALSE)</f>
        <v>næringsstoff</v>
      </c>
      <c r="F41" s="1">
        <v>44858</v>
      </c>
      <c r="G41" t="str">
        <f t="shared" si="2"/>
        <v>ut</v>
      </c>
      <c r="H41">
        <v>370</v>
      </c>
      <c r="I41" t="b">
        <f t="shared" si="0"/>
        <v>0</v>
      </c>
      <c r="J41" s="4">
        <v>370</v>
      </c>
      <c r="K41" t="str">
        <f>IF(LEN(VLOOKUP(B41,Sheet2!$B$2:$G$96,5,FALSE))=0,"",VLOOKUP(B41,Sheet2!$B$2:$G$96,5,FALSE))</f>
        <v/>
      </c>
      <c r="L41" t="str">
        <f>IF(LEN(VLOOKUP(B41,Sheet2!$B$2:$G$96,6,FALSE))=0,"",VLOOKUP(B41,Sheet2!$B$2:$G$96,6,FALSE))</f>
        <v/>
      </c>
      <c r="M41" t="b">
        <f t="shared" si="1"/>
        <v>0</v>
      </c>
      <c r="N41">
        <v>151</v>
      </c>
      <c r="O41" t="b">
        <f>VLOOKUP(A41,Sheet2!$A$2:$G$74,5,FALSE)</f>
        <v>0</v>
      </c>
    </row>
    <row r="42" spans="1:15" x14ac:dyDescent="0.25">
      <c r="A42" t="s">
        <v>185</v>
      </c>
      <c r="B42" t="str">
        <f>VLOOKUP($A42,Sheet2!$A$2:$B$82,2,FALSE)</f>
        <v>NH4 + NH3</v>
      </c>
      <c r="C42" t="s">
        <v>5</v>
      </c>
      <c r="D42" t="str">
        <f>VLOOKUP(A42,Sheet2!$A$2:$G$96,3,FALSE)</f>
        <v>vannparameter</v>
      </c>
      <c r="E42" t="str">
        <f>VLOOKUP(A42,Sheet2!$A$2:$G$96,4,FALSE)</f>
        <v>næringsstoff</v>
      </c>
      <c r="F42" s="1">
        <v>44865</v>
      </c>
      <c r="G42" t="str">
        <f t="shared" si="2"/>
        <v>ut</v>
      </c>
      <c r="H42">
        <v>282</v>
      </c>
      <c r="I42" t="b">
        <f t="shared" si="0"/>
        <v>0</v>
      </c>
      <c r="J42" s="4">
        <v>282</v>
      </c>
      <c r="K42" t="str">
        <f>IF(LEN(VLOOKUP(B42,Sheet2!$B$2:$G$96,5,FALSE))=0,"",VLOOKUP(B42,Sheet2!$B$2:$G$96,5,FALSE))</f>
        <v/>
      </c>
      <c r="L42" t="str">
        <f>IF(LEN(VLOOKUP(B42,Sheet2!$B$2:$G$96,6,FALSE))=0,"",VLOOKUP(B42,Sheet2!$B$2:$G$96,6,FALSE))</f>
        <v/>
      </c>
      <c r="M42" t="b">
        <f t="shared" si="1"/>
        <v>0</v>
      </c>
      <c r="N42">
        <v>151</v>
      </c>
      <c r="O42" t="b">
        <f>VLOOKUP(A42,Sheet2!$A$2:$G$74,5,FALSE)</f>
        <v>0</v>
      </c>
    </row>
    <row r="43" spans="1:15" x14ac:dyDescent="0.25">
      <c r="A43" t="s">
        <v>185</v>
      </c>
      <c r="B43" t="str">
        <f>VLOOKUP($A43,Sheet2!$A$2:$B$82,2,FALSE)</f>
        <v>NH4 + NH3</v>
      </c>
      <c r="C43" t="s">
        <v>5</v>
      </c>
      <c r="D43" t="str">
        <f>VLOOKUP(A43,Sheet2!$A$2:$G$96,3,FALSE)</f>
        <v>vannparameter</v>
      </c>
      <c r="E43" t="str">
        <f>VLOOKUP(A43,Sheet2!$A$2:$G$96,4,FALSE)</f>
        <v>næringsstoff</v>
      </c>
      <c r="F43" s="1">
        <v>44872</v>
      </c>
      <c r="G43" t="str">
        <f t="shared" si="2"/>
        <v>ut</v>
      </c>
      <c r="H43">
        <v>211</v>
      </c>
      <c r="I43" t="b">
        <f t="shared" si="0"/>
        <v>0</v>
      </c>
      <c r="J43" s="4">
        <v>211</v>
      </c>
      <c r="K43" t="str">
        <f>IF(LEN(VLOOKUP(B43,Sheet2!$B$2:$G$96,5,FALSE))=0,"",VLOOKUP(B43,Sheet2!$B$2:$G$96,5,FALSE))</f>
        <v/>
      </c>
      <c r="L43" t="str">
        <f>IF(LEN(VLOOKUP(B43,Sheet2!$B$2:$G$96,6,FALSE))=0,"",VLOOKUP(B43,Sheet2!$B$2:$G$96,6,FALSE))</f>
        <v/>
      </c>
      <c r="M43" t="b">
        <f t="shared" si="1"/>
        <v>0</v>
      </c>
      <c r="N43">
        <v>151</v>
      </c>
      <c r="O43" t="b">
        <f>VLOOKUP(A43,Sheet2!$A$2:$G$74,5,FALSE)</f>
        <v>0</v>
      </c>
    </row>
    <row r="44" spans="1:15" x14ac:dyDescent="0.25">
      <c r="A44" t="s">
        <v>185</v>
      </c>
      <c r="B44" t="str">
        <f>VLOOKUP($A44,Sheet2!$A$2:$B$82,2,FALSE)</f>
        <v>NH4 + NH3</v>
      </c>
      <c r="C44" t="s">
        <v>5</v>
      </c>
      <c r="D44" t="str">
        <f>VLOOKUP(A44,Sheet2!$A$2:$G$96,3,FALSE)</f>
        <v>vannparameter</v>
      </c>
      <c r="E44" t="str">
        <f>VLOOKUP(A44,Sheet2!$A$2:$G$96,4,FALSE)</f>
        <v>næringsstoff</v>
      </c>
      <c r="F44" s="1">
        <v>44886</v>
      </c>
      <c r="G44" t="str">
        <f t="shared" si="2"/>
        <v>ut</v>
      </c>
      <c r="H44">
        <v>309</v>
      </c>
      <c r="I44" t="b">
        <f t="shared" si="0"/>
        <v>0</v>
      </c>
      <c r="J44" s="4">
        <v>309</v>
      </c>
      <c r="K44" t="str">
        <f>IF(LEN(VLOOKUP(B44,Sheet2!$B$2:$G$96,5,FALSE))=0,"",VLOOKUP(B44,Sheet2!$B$2:$G$96,5,FALSE))</f>
        <v/>
      </c>
      <c r="L44" t="str">
        <f>IF(LEN(VLOOKUP(B44,Sheet2!$B$2:$G$96,6,FALSE))=0,"",VLOOKUP(B44,Sheet2!$B$2:$G$96,6,FALSE))</f>
        <v/>
      </c>
      <c r="M44" t="b">
        <f t="shared" si="1"/>
        <v>0</v>
      </c>
      <c r="N44">
        <v>151</v>
      </c>
      <c r="O44" t="b">
        <f>VLOOKUP(A44,Sheet2!$A$2:$G$74,5,FALSE)</f>
        <v>0</v>
      </c>
    </row>
    <row r="45" spans="1:15" x14ac:dyDescent="0.25">
      <c r="A45" t="s">
        <v>185</v>
      </c>
      <c r="B45" t="str">
        <f>VLOOKUP($A45,Sheet2!$A$2:$B$82,2,FALSE)</f>
        <v>NH4 + NH3</v>
      </c>
      <c r="C45" t="s">
        <v>5</v>
      </c>
      <c r="D45" t="str">
        <f>VLOOKUP(A45,Sheet2!$A$2:$G$96,3,FALSE)</f>
        <v>vannparameter</v>
      </c>
      <c r="E45" t="str">
        <f>VLOOKUP(A45,Sheet2!$A$2:$G$96,4,FALSE)</f>
        <v>næringsstoff</v>
      </c>
      <c r="F45" s="1">
        <v>44907</v>
      </c>
      <c r="G45" t="str">
        <f t="shared" si="2"/>
        <v>ut</v>
      </c>
      <c r="H45">
        <v>340</v>
      </c>
      <c r="I45" t="b">
        <f t="shared" si="0"/>
        <v>0</v>
      </c>
      <c r="J45" s="4">
        <v>340</v>
      </c>
      <c r="K45" t="str">
        <f>IF(LEN(VLOOKUP(B45,Sheet2!$B$2:$G$96,5,FALSE))=0,"",VLOOKUP(B45,Sheet2!$B$2:$G$96,5,FALSE))</f>
        <v/>
      </c>
      <c r="L45" t="str">
        <f>IF(LEN(VLOOKUP(B45,Sheet2!$B$2:$G$96,6,FALSE))=0,"",VLOOKUP(B45,Sheet2!$B$2:$G$96,6,FALSE))</f>
        <v/>
      </c>
      <c r="M45" t="b">
        <f t="shared" si="1"/>
        <v>0</v>
      </c>
      <c r="N45">
        <v>151</v>
      </c>
      <c r="O45" t="b">
        <f>VLOOKUP(A45,Sheet2!$A$2:$G$74,5,FALSE)</f>
        <v>0</v>
      </c>
    </row>
    <row r="46" spans="1:15" x14ac:dyDescent="0.25">
      <c r="A46" t="s">
        <v>185</v>
      </c>
      <c r="B46" t="str">
        <f>VLOOKUP($A46,Sheet2!$A$2:$B$82,2,FALSE)</f>
        <v>NH4 + NH3</v>
      </c>
      <c r="C46" t="s">
        <v>5</v>
      </c>
      <c r="D46" t="str">
        <f>VLOOKUP(A46,Sheet2!$A$2:$G$96,3,FALSE)</f>
        <v>vannparameter</v>
      </c>
      <c r="E46" t="str">
        <f>VLOOKUP(A46,Sheet2!$A$2:$G$96,4,FALSE)</f>
        <v>næringsstoff</v>
      </c>
      <c r="F46" s="1">
        <v>44970</v>
      </c>
      <c r="G46" t="str">
        <f t="shared" si="2"/>
        <v>ut</v>
      </c>
      <c r="H46">
        <v>410</v>
      </c>
      <c r="I46" t="b">
        <f t="shared" si="0"/>
        <v>0</v>
      </c>
      <c r="J46" s="4">
        <v>410</v>
      </c>
      <c r="K46" t="str">
        <f>IF(LEN(VLOOKUP(B46,Sheet2!$B$2:$G$96,5,FALSE))=0,"",VLOOKUP(B46,Sheet2!$B$2:$G$96,5,FALSE))</f>
        <v/>
      </c>
      <c r="L46" t="str">
        <f>IF(LEN(VLOOKUP(B46,Sheet2!$B$2:$G$96,6,FALSE))=0,"",VLOOKUP(B46,Sheet2!$B$2:$G$96,6,FALSE))</f>
        <v/>
      </c>
      <c r="M46" t="b">
        <f t="shared" si="1"/>
        <v>0</v>
      </c>
      <c r="N46">
        <v>151</v>
      </c>
      <c r="O46" t="b">
        <f>VLOOKUP(A46,Sheet2!$A$2:$G$74,5,FALSE)</f>
        <v>0</v>
      </c>
    </row>
    <row r="47" spans="1:15" x14ac:dyDescent="0.25">
      <c r="A47" t="s">
        <v>185</v>
      </c>
      <c r="B47" t="str">
        <f>VLOOKUP($A47,Sheet2!$A$2:$B$82,2,FALSE)</f>
        <v>NH4 + NH3</v>
      </c>
      <c r="C47" t="s">
        <v>5</v>
      </c>
      <c r="D47" t="str">
        <f>VLOOKUP(A47,Sheet2!$A$2:$G$96,3,FALSE)</f>
        <v>vannparameter</v>
      </c>
      <c r="E47" t="str">
        <f>VLOOKUP(A47,Sheet2!$A$2:$G$96,4,FALSE)</f>
        <v>næringsstoff</v>
      </c>
      <c r="F47" s="1">
        <v>44984</v>
      </c>
      <c r="G47" t="str">
        <f t="shared" si="2"/>
        <v>ut</v>
      </c>
      <c r="H47">
        <v>300</v>
      </c>
      <c r="I47" t="b">
        <f t="shared" si="0"/>
        <v>0</v>
      </c>
      <c r="J47" s="4">
        <v>300</v>
      </c>
      <c r="K47" t="str">
        <f>IF(LEN(VLOOKUP(B47,Sheet2!$B$2:$G$96,5,FALSE))=0,"",VLOOKUP(B47,Sheet2!$B$2:$G$96,5,FALSE))</f>
        <v/>
      </c>
      <c r="L47" t="str">
        <f>IF(LEN(VLOOKUP(B47,Sheet2!$B$2:$G$96,6,FALSE))=0,"",VLOOKUP(B47,Sheet2!$B$2:$G$96,6,FALSE))</f>
        <v/>
      </c>
      <c r="M47" t="b">
        <f t="shared" si="1"/>
        <v>0</v>
      </c>
      <c r="N47">
        <v>151</v>
      </c>
      <c r="O47" t="b">
        <f>VLOOKUP(A47,Sheet2!$A$2:$G$74,5,FALSE)</f>
        <v>0</v>
      </c>
    </row>
    <row r="48" spans="1:15" x14ac:dyDescent="0.25">
      <c r="A48" t="s">
        <v>185</v>
      </c>
      <c r="B48" t="str">
        <f>VLOOKUP($A48,Sheet2!$A$2:$B$82,2,FALSE)</f>
        <v>NH4 + NH3</v>
      </c>
      <c r="C48" t="s">
        <v>5</v>
      </c>
      <c r="D48" t="str">
        <f>VLOOKUP(A48,Sheet2!$A$2:$G$96,3,FALSE)</f>
        <v>vannparameter</v>
      </c>
      <c r="E48" t="str">
        <f>VLOOKUP(A48,Sheet2!$A$2:$G$96,4,FALSE)</f>
        <v>næringsstoff</v>
      </c>
      <c r="F48" s="1">
        <v>45000</v>
      </c>
      <c r="G48" t="str">
        <f t="shared" si="2"/>
        <v>ut</v>
      </c>
      <c r="H48" s="6">
        <v>315</v>
      </c>
      <c r="I48" t="b">
        <f t="shared" si="0"/>
        <v>0</v>
      </c>
      <c r="J48" s="4">
        <v>315</v>
      </c>
      <c r="K48" t="str">
        <f>IF(LEN(VLOOKUP(B48,Sheet2!$B$2:$G$96,5,FALSE))=0,"",VLOOKUP(B48,Sheet2!$B$2:$G$96,5,FALSE))</f>
        <v/>
      </c>
      <c r="L48" t="str">
        <f>IF(LEN(VLOOKUP(B48,Sheet2!$B$2:$G$96,6,FALSE))=0,"",VLOOKUP(B48,Sheet2!$B$2:$G$96,6,FALSE))</f>
        <v/>
      </c>
      <c r="M48" t="b">
        <f t="shared" si="1"/>
        <v>0</v>
      </c>
      <c r="N48">
        <v>151</v>
      </c>
      <c r="O48" t="b">
        <f>VLOOKUP(A48,Sheet2!$A$2:$G$74,5,FALSE)</f>
        <v>0</v>
      </c>
    </row>
    <row r="49" spans="1:15" x14ac:dyDescent="0.25">
      <c r="A49" s="6" t="s">
        <v>112</v>
      </c>
      <c r="B49" t="str">
        <f>VLOOKUP($A49,Sheet2!$A$2:$B$82,2,FALSE)</f>
        <v>Ant</v>
      </c>
      <c r="C49" t="s">
        <v>11</v>
      </c>
      <c r="D49" t="str">
        <f>VLOOKUP(A49,Sheet2!$A$2:$G$96,3,FALSE)</f>
        <v>org milj</v>
      </c>
      <c r="E49" t="str">
        <f>VLOOKUP(A49,Sheet2!$A$2:$G$96,4,FALSE)</f>
        <v>PAH</v>
      </c>
      <c r="F49" s="1">
        <v>45000</v>
      </c>
      <c r="G49" t="str">
        <f t="shared" si="2"/>
        <v>slamtank</v>
      </c>
      <c r="H49" s="7"/>
      <c r="I49" t="str">
        <f t="shared" si="0"/>
        <v/>
      </c>
      <c r="J49" s="4" t="s">
        <v>119</v>
      </c>
      <c r="K49" t="str">
        <f>IF(LEN(VLOOKUP(B49,Sheet2!$B$2:$G$96,5,FALSE))=0,"",VLOOKUP(B49,Sheet2!$B$2:$G$96,5,FALSE))</f>
        <v/>
      </c>
      <c r="L49" t="str">
        <f>IF(LEN(VLOOKUP(B49,Sheet2!$B$2:$G$96,6,FALSE))=0,"",VLOOKUP(B49,Sheet2!$B$2:$G$96,6,FALSE))</f>
        <v/>
      </c>
      <c r="M49" t="b">
        <f t="shared" si="1"/>
        <v>0</v>
      </c>
      <c r="N49">
        <v>153</v>
      </c>
      <c r="O49" t="b">
        <f>VLOOKUP(A49,Sheet2!$A$2:$G$74,5,FALSE)</f>
        <v>0</v>
      </c>
    </row>
    <row r="50" spans="1:15" x14ac:dyDescent="0.25">
      <c r="A50" s="6" t="s">
        <v>112</v>
      </c>
      <c r="B50" t="str">
        <f>VLOOKUP($A50,Sheet2!$A$2:$B$82,2,FALSE)</f>
        <v>Ant</v>
      </c>
      <c r="C50" t="s">
        <v>11</v>
      </c>
      <c r="D50" t="str">
        <f>VLOOKUP(A50,Sheet2!$A$2:$G$96,3,FALSE)</f>
        <v>org milj</v>
      </c>
      <c r="E50" t="str">
        <f>VLOOKUP(A50,Sheet2!$A$2:$G$96,4,FALSE)</f>
        <v>PAH</v>
      </c>
      <c r="F50" s="1">
        <v>45000</v>
      </c>
      <c r="G50" t="str">
        <f t="shared" si="2"/>
        <v>inn</v>
      </c>
      <c r="H50" s="6">
        <v>0.32700000000000001</v>
      </c>
      <c r="I50" t="b">
        <f t="shared" si="0"/>
        <v>0</v>
      </c>
      <c r="J50" s="4">
        <v>0.32700000000000001</v>
      </c>
      <c r="K50" t="str">
        <f>IF(LEN(VLOOKUP(B50,Sheet2!$B$2:$G$96,5,FALSE))=0,"",VLOOKUP(B50,Sheet2!$B$2:$G$96,5,FALSE))</f>
        <v/>
      </c>
      <c r="L50" t="str">
        <f>IF(LEN(VLOOKUP(B50,Sheet2!$B$2:$G$96,6,FALSE))=0,"",VLOOKUP(B50,Sheet2!$B$2:$G$96,6,FALSE))</f>
        <v/>
      </c>
      <c r="M50" t="b">
        <f t="shared" si="1"/>
        <v>0</v>
      </c>
      <c r="N50">
        <v>152</v>
      </c>
      <c r="O50" t="b">
        <f>VLOOKUP(A50,Sheet2!$A$2:$G$74,5,FALSE)</f>
        <v>0</v>
      </c>
    </row>
    <row r="51" spans="1:15" x14ac:dyDescent="0.25">
      <c r="A51" s="6" t="s">
        <v>112</v>
      </c>
      <c r="B51" t="str">
        <f>VLOOKUP($A51,Sheet2!$A$2:$B$82,2,FALSE)</f>
        <v>Ant</v>
      </c>
      <c r="C51" t="s">
        <v>11</v>
      </c>
      <c r="D51" t="str">
        <f>VLOOKUP(A51,Sheet2!$A$2:$G$96,3,FALSE)</f>
        <v>org milj</v>
      </c>
      <c r="E51" t="str">
        <f>VLOOKUP(A51,Sheet2!$A$2:$G$96,4,FALSE)</f>
        <v>PAH</v>
      </c>
      <c r="F51" s="1">
        <v>45000</v>
      </c>
      <c r="G51" t="str">
        <f t="shared" si="2"/>
        <v>ut</v>
      </c>
      <c r="H51" s="6">
        <v>4.7E-2</v>
      </c>
      <c r="I51" t="b">
        <f t="shared" si="0"/>
        <v>0</v>
      </c>
      <c r="J51" s="4">
        <v>4.7E-2</v>
      </c>
      <c r="K51" t="str">
        <f>IF(LEN(VLOOKUP(B51,Sheet2!$B$2:$G$96,5,FALSE))=0,"",VLOOKUP(B51,Sheet2!$B$2:$G$96,5,FALSE))</f>
        <v/>
      </c>
      <c r="L51" t="str">
        <f>IF(LEN(VLOOKUP(B51,Sheet2!$B$2:$G$96,6,FALSE))=0,"",VLOOKUP(B51,Sheet2!$B$2:$G$96,6,FALSE))</f>
        <v/>
      </c>
      <c r="M51" t="b">
        <f t="shared" si="1"/>
        <v>0</v>
      </c>
      <c r="N51">
        <v>151</v>
      </c>
      <c r="O51" t="b">
        <f>VLOOKUP(A51,Sheet2!$A$2:$G$74,5,FALSE)</f>
        <v>0</v>
      </c>
    </row>
    <row r="52" spans="1:15" x14ac:dyDescent="0.25">
      <c r="A52" s="6" t="s">
        <v>112</v>
      </c>
      <c r="B52" t="str">
        <f>VLOOKUP($A52,Sheet2!$A$2:$B$82,2,FALSE)</f>
        <v>Ant</v>
      </c>
      <c r="C52" s="7" t="s">
        <v>121</v>
      </c>
      <c r="D52" t="str">
        <f>VLOOKUP(A52,Sheet2!$A$2:$G$96,3,FALSE)</f>
        <v>org milj</v>
      </c>
      <c r="E52" t="str">
        <f>VLOOKUP(A52,Sheet2!$A$2:$G$96,4,FALSE)</f>
        <v>PAH</v>
      </c>
      <c r="F52" s="1">
        <v>45000</v>
      </c>
      <c r="G52" t="str">
        <f t="shared" si="2"/>
        <v>slamtank</v>
      </c>
      <c r="H52" s="7">
        <v>1.23</v>
      </c>
      <c r="I52" t="b">
        <f t="shared" si="0"/>
        <v>0</v>
      </c>
      <c r="J52" s="4">
        <v>1.23</v>
      </c>
      <c r="K52" t="str">
        <f>IF(LEN(VLOOKUP(B52,Sheet2!$B$2:$G$96,5,FALSE))=0,"",VLOOKUP(B52,Sheet2!$B$2:$G$96,5,FALSE))</f>
        <v/>
      </c>
      <c r="L52" t="str">
        <f>IF(LEN(VLOOKUP(B52,Sheet2!$B$2:$G$96,6,FALSE))=0,"",VLOOKUP(B52,Sheet2!$B$2:$G$96,6,FALSE))</f>
        <v/>
      </c>
      <c r="M52" t="b">
        <f t="shared" si="1"/>
        <v>0</v>
      </c>
      <c r="N52">
        <v>153</v>
      </c>
      <c r="O52" t="b">
        <f>VLOOKUP(A52,Sheet2!$A$2:$G$74,5,FALSE)</f>
        <v>0</v>
      </c>
    </row>
    <row r="53" spans="1:15" x14ac:dyDescent="0.25">
      <c r="A53" s="6" t="s">
        <v>112</v>
      </c>
      <c r="B53" t="str">
        <f>VLOOKUP($A53,Sheet2!$A$2:$B$82,2,FALSE)</f>
        <v>Ant</v>
      </c>
      <c r="C53" s="7" t="s">
        <v>121</v>
      </c>
      <c r="D53" t="str">
        <f>VLOOKUP(A53,Sheet2!$A$2:$G$96,3,FALSE)</f>
        <v>org milj</v>
      </c>
      <c r="E53" t="str">
        <f>VLOOKUP(A53,Sheet2!$A$2:$G$96,4,FALSE)</f>
        <v>PAH</v>
      </c>
      <c r="F53" s="1">
        <v>45000</v>
      </c>
      <c r="G53" t="str">
        <f t="shared" si="2"/>
        <v>inn</v>
      </c>
      <c r="H53" s="6"/>
      <c r="I53" t="str">
        <f t="shared" si="0"/>
        <v/>
      </c>
      <c r="J53" s="4" t="s">
        <v>119</v>
      </c>
      <c r="K53" t="str">
        <f>IF(LEN(VLOOKUP(B53,Sheet2!$B$2:$G$96,5,FALSE))=0,"",VLOOKUP(B53,Sheet2!$B$2:$G$96,5,FALSE))</f>
        <v/>
      </c>
      <c r="L53" t="str">
        <f>IF(LEN(VLOOKUP(B53,Sheet2!$B$2:$G$96,6,FALSE))=0,"",VLOOKUP(B53,Sheet2!$B$2:$G$96,6,FALSE))</f>
        <v/>
      </c>
      <c r="M53" t="b">
        <f t="shared" si="1"/>
        <v>0</v>
      </c>
      <c r="N53">
        <v>152</v>
      </c>
      <c r="O53" t="b">
        <f>VLOOKUP(A53,Sheet2!$A$2:$G$74,5,FALSE)</f>
        <v>0</v>
      </c>
    </row>
    <row r="54" spans="1:15" x14ac:dyDescent="0.25">
      <c r="A54" s="6" t="s">
        <v>112</v>
      </c>
      <c r="B54" t="str">
        <f>VLOOKUP($A54,Sheet2!$A$2:$B$82,2,FALSE)</f>
        <v>Ant</v>
      </c>
      <c r="C54" s="7" t="s">
        <v>121</v>
      </c>
      <c r="D54" t="str">
        <f>VLOOKUP(A54,Sheet2!$A$2:$G$96,3,FALSE)</f>
        <v>org milj</v>
      </c>
      <c r="E54" t="str">
        <f>VLOOKUP(A54,Sheet2!$A$2:$G$96,4,FALSE)</f>
        <v>PAH</v>
      </c>
      <c r="F54" s="1">
        <v>45000</v>
      </c>
      <c r="G54" t="str">
        <f t="shared" si="2"/>
        <v>ut</v>
      </c>
      <c r="H54" s="6"/>
      <c r="I54" t="str">
        <f t="shared" si="0"/>
        <v/>
      </c>
      <c r="J54" s="4" t="s">
        <v>119</v>
      </c>
      <c r="K54" t="str">
        <f>IF(LEN(VLOOKUP(B54,Sheet2!$B$2:$G$96,5,FALSE))=0,"",VLOOKUP(B54,Sheet2!$B$2:$G$96,5,FALSE))</f>
        <v/>
      </c>
      <c r="L54" t="str">
        <f>IF(LEN(VLOOKUP(B54,Sheet2!$B$2:$G$96,6,FALSE))=0,"",VLOOKUP(B54,Sheet2!$B$2:$G$96,6,FALSE))</f>
        <v/>
      </c>
      <c r="M54" t="b">
        <f t="shared" si="1"/>
        <v>0</v>
      </c>
      <c r="N54">
        <v>151</v>
      </c>
      <c r="O54" t="b">
        <f>VLOOKUP(A54,Sheet2!$A$2:$G$74,5,FALSE)</f>
        <v>0</v>
      </c>
    </row>
    <row r="55" spans="1:15" x14ac:dyDescent="0.25">
      <c r="A55" t="s">
        <v>10</v>
      </c>
      <c r="B55" t="str">
        <f>VLOOKUP($A55,Sheet2!$A$2:$B$82,2,FALSE)</f>
        <v>As</v>
      </c>
      <c r="C55" t="s">
        <v>11</v>
      </c>
      <c r="D55" t="str">
        <f>VLOOKUP(A55,Sheet2!$A$2:$G$96,3,FALSE)</f>
        <v>tungmetaller</v>
      </c>
      <c r="E55" t="str">
        <f>VLOOKUP(A55,Sheet2!$A$2:$G$96,4,FALSE)</f>
        <v>tungmetaller</v>
      </c>
      <c r="F55" s="1">
        <v>44858</v>
      </c>
      <c r="G55" t="str">
        <f t="shared" si="2"/>
        <v>inn</v>
      </c>
      <c r="H55">
        <v>8</v>
      </c>
      <c r="I55" t="b">
        <f t="shared" si="0"/>
        <v>0</v>
      </c>
      <c r="J55" s="4">
        <v>8</v>
      </c>
      <c r="K55">
        <f>IF(LEN(VLOOKUP(B55,Sheet2!$B$2:$G$96,5,FALSE))=0,"",VLOOKUP(B55,Sheet2!$B$2:$G$96,5,FALSE))</f>
        <v>50</v>
      </c>
      <c r="L55" t="str">
        <f>IF(LEN(VLOOKUP(B55,Sheet2!$B$2:$G$96,6,FALSE))=0,"",VLOOKUP(B55,Sheet2!$B$2:$G$96,6,FALSE))</f>
        <v/>
      </c>
      <c r="M55" t="b">
        <f t="shared" si="1"/>
        <v>0</v>
      </c>
      <c r="N55">
        <v>152</v>
      </c>
      <c r="O55" t="b">
        <f>VLOOKUP(A55,Sheet2!$A$2:$G$74,5,FALSE)</f>
        <v>1</v>
      </c>
    </row>
    <row r="56" spans="1:15" x14ac:dyDescent="0.25">
      <c r="A56" t="s">
        <v>10</v>
      </c>
      <c r="B56" t="str">
        <f>VLOOKUP($A56,Sheet2!$A$2:$B$82,2,FALSE)</f>
        <v>As</v>
      </c>
      <c r="C56" t="s">
        <v>11</v>
      </c>
      <c r="D56" t="str">
        <f>VLOOKUP(A56,Sheet2!$A$2:$G$96,3,FALSE)</f>
        <v>tungmetaller</v>
      </c>
      <c r="E56" t="str">
        <f>VLOOKUP(A56,Sheet2!$A$2:$G$96,4,FALSE)</f>
        <v>tungmetaller</v>
      </c>
      <c r="F56" s="1">
        <v>44865</v>
      </c>
      <c r="G56" t="str">
        <f t="shared" si="2"/>
        <v>inn</v>
      </c>
      <c r="H56">
        <v>8.1</v>
      </c>
      <c r="I56" t="b">
        <f t="shared" si="0"/>
        <v>0</v>
      </c>
      <c r="J56" s="4">
        <v>8.1</v>
      </c>
      <c r="K56">
        <f>IF(LEN(VLOOKUP(B56,Sheet2!$B$2:$G$96,5,FALSE))=0,"",VLOOKUP(B56,Sheet2!$B$2:$G$96,5,FALSE))</f>
        <v>50</v>
      </c>
      <c r="L56" t="str">
        <f>IF(LEN(VLOOKUP(B56,Sheet2!$B$2:$G$96,6,FALSE))=0,"",VLOOKUP(B56,Sheet2!$B$2:$G$96,6,FALSE))</f>
        <v/>
      </c>
      <c r="M56" t="b">
        <f t="shared" si="1"/>
        <v>0</v>
      </c>
      <c r="N56">
        <v>152</v>
      </c>
      <c r="O56" t="b">
        <f>VLOOKUP(A56,Sheet2!$A$2:$G$74,5,FALSE)</f>
        <v>1</v>
      </c>
    </row>
    <row r="57" spans="1:15" x14ac:dyDescent="0.25">
      <c r="A57" t="s">
        <v>10</v>
      </c>
      <c r="B57" t="str">
        <f>VLOOKUP($A57,Sheet2!$A$2:$B$82,2,FALSE)</f>
        <v>As</v>
      </c>
      <c r="C57" t="s">
        <v>11</v>
      </c>
      <c r="D57" t="str">
        <f>VLOOKUP(A57,Sheet2!$A$2:$G$96,3,FALSE)</f>
        <v>tungmetaller</v>
      </c>
      <c r="E57" t="str">
        <f>VLOOKUP(A57,Sheet2!$A$2:$G$96,4,FALSE)</f>
        <v>tungmetaller</v>
      </c>
      <c r="F57" s="1">
        <v>44872</v>
      </c>
      <c r="G57" t="str">
        <f t="shared" si="2"/>
        <v>inn</v>
      </c>
      <c r="H57">
        <v>7.8</v>
      </c>
      <c r="I57" t="b">
        <f t="shared" si="0"/>
        <v>0</v>
      </c>
      <c r="J57" s="4">
        <v>7.8</v>
      </c>
      <c r="K57">
        <f>IF(LEN(VLOOKUP(B57,Sheet2!$B$2:$G$96,5,FALSE))=0,"",VLOOKUP(B57,Sheet2!$B$2:$G$96,5,FALSE))</f>
        <v>50</v>
      </c>
      <c r="L57" t="str">
        <f>IF(LEN(VLOOKUP(B57,Sheet2!$B$2:$G$96,6,FALSE))=0,"",VLOOKUP(B57,Sheet2!$B$2:$G$96,6,FALSE))</f>
        <v/>
      </c>
      <c r="M57" t="b">
        <f t="shared" si="1"/>
        <v>0</v>
      </c>
      <c r="N57">
        <v>152</v>
      </c>
      <c r="O57" t="b">
        <f>VLOOKUP(A57,Sheet2!$A$2:$G$74,5,FALSE)</f>
        <v>1</v>
      </c>
    </row>
    <row r="58" spans="1:15" x14ac:dyDescent="0.25">
      <c r="A58" t="s">
        <v>10</v>
      </c>
      <c r="B58" t="str">
        <f>VLOOKUP($A58,Sheet2!$A$2:$B$82,2,FALSE)</f>
        <v>As</v>
      </c>
      <c r="C58" t="s">
        <v>11</v>
      </c>
      <c r="D58" t="str">
        <f>VLOOKUP(A58,Sheet2!$A$2:$G$96,3,FALSE)</f>
        <v>tungmetaller</v>
      </c>
      <c r="E58" t="str">
        <f>VLOOKUP(A58,Sheet2!$A$2:$G$96,4,FALSE)</f>
        <v>tungmetaller</v>
      </c>
      <c r="F58" s="1">
        <v>44886</v>
      </c>
      <c r="G58" t="str">
        <f t="shared" si="2"/>
        <v>inn</v>
      </c>
      <c r="H58">
        <v>8.4</v>
      </c>
      <c r="I58" t="b">
        <f t="shared" si="0"/>
        <v>0</v>
      </c>
      <c r="J58" s="4">
        <v>8.4</v>
      </c>
      <c r="K58">
        <f>IF(LEN(VLOOKUP(B58,Sheet2!$B$2:$G$96,5,FALSE))=0,"",VLOOKUP(B58,Sheet2!$B$2:$G$96,5,FALSE))</f>
        <v>50</v>
      </c>
      <c r="L58" t="str">
        <f>IF(LEN(VLOOKUP(B58,Sheet2!$B$2:$G$96,6,FALSE))=0,"",VLOOKUP(B58,Sheet2!$B$2:$G$96,6,FALSE))</f>
        <v/>
      </c>
      <c r="M58" t="b">
        <f t="shared" si="1"/>
        <v>0</v>
      </c>
      <c r="N58">
        <v>152</v>
      </c>
      <c r="O58" t="b">
        <f>VLOOKUP(A58,Sheet2!$A$2:$G$74,5,FALSE)</f>
        <v>1</v>
      </c>
    </row>
    <row r="59" spans="1:15" x14ac:dyDescent="0.25">
      <c r="A59" t="s">
        <v>10</v>
      </c>
      <c r="B59" t="str">
        <f>VLOOKUP($A59,Sheet2!$A$2:$B$82,2,FALSE)</f>
        <v>As</v>
      </c>
      <c r="C59" t="s">
        <v>11</v>
      </c>
      <c r="D59" t="str">
        <f>VLOOKUP(A59,Sheet2!$A$2:$G$96,3,FALSE)</f>
        <v>tungmetaller</v>
      </c>
      <c r="E59" t="str">
        <f>VLOOKUP(A59,Sheet2!$A$2:$G$96,4,FALSE)</f>
        <v>tungmetaller</v>
      </c>
      <c r="F59" s="1">
        <v>44907</v>
      </c>
      <c r="G59" t="str">
        <f t="shared" si="2"/>
        <v>inn</v>
      </c>
      <c r="H59">
        <v>11.1</v>
      </c>
      <c r="I59" t="b">
        <f t="shared" si="0"/>
        <v>0</v>
      </c>
      <c r="J59" s="4">
        <v>11.1</v>
      </c>
      <c r="K59">
        <f>IF(LEN(VLOOKUP(B59,Sheet2!$B$2:$G$96,5,FALSE))=0,"",VLOOKUP(B59,Sheet2!$B$2:$G$96,5,FALSE))</f>
        <v>50</v>
      </c>
      <c r="L59" t="str">
        <f>IF(LEN(VLOOKUP(B59,Sheet2!$B$2:$G$96,6,FALSE))=0,"",VLOOKUP(B59,Sheet2!$B$2:$G$96,6,FALSE))</f>
        <v/>
      </c>
      <c r="M59" t="b">
        <f t="shared" si="1"/>
        <v>0</v>
      </c>
      <c r="N59">
        <v>152</v>
      </c>
      <c r="O59" t="b">
        <f>VLOOKUP(A59,Sheet2!$A$2:$G$74,5,FALSE)</f>
        <v>1</v>
      </c>
    </row>
    <row r="60" spans="1:15" x14ac:dyDescent="0.25">
      <c r="A60" t="s">
        <v>10</v>
      </c>
      <c r="B60" t="str">
        <f>VLOOKUP($A60,Sheet2!$A$2:$B$82,2,FALSE)</f>
        <v>As</v>
      </c>
      <c r="C60" t="s">
        <v>11</v>
      </c>
      <c r="D60" t="str">
        <f>VLOOKUP(A60,Sheet2!$A$2:$G$96,3,FALSE)</f>
        <v>tungmetaller</v>
      </c>
      <c r="E60" t="str">
        <f>VLOOKUP(A60,Sheet2!$A$2:$G$96,4,FALSE)</f>
        <v>tungmetaller</v>
      </c>
      <c r="F60" s="1">
        <v>44970</v>
      </c>
      <c r="G60" t="str">
        <f t="shared" si="2"/>
        <v>inn</v>
      </c>
      <c r="H60">
        <v>13.5</v>
      </c>
      <c r="I60" t="b">
        <f t="shared" si="0"/>
        <v>0</v>
      </c>
      <c r="J60" s="4">
        <v>13.5</v>
      </c>
      <c r="K60">
        <f>IF(LEN(VLOOKUP(B60,Sheet2!$B$2:$G$96,5,FALSE))=0,"",VLOOKUP(B60,Sheet2!$B$2:$G$96,5,FALSE))</f>
        <v>50</v>
      </c>
      <c r="L60" t="str">
        <f>IF(LEN(VLOOKUP(B60,Sheet2!$B$2:$G$96,6,FALSE))=0,"",VLOOKUP(B60,Sheet2!$B$2:$G$96,6,FALSE))</f>
        <v/>
      </c>
      <c r="M60" t="b">
        <f t="shared" si="1"/>
        <v>0</v>
      </c>
      <c r="N60">
        <v>152</v>
      </c>
      <c r="O60" t="b">
        <f>VLOOKUP(A60,Sheet2!$A$2:$G$74,5,FALSE)</f>
        <v>1</v>
      </c>
    </row>
    <row r="61" spans="1:15" x14ac:dyDescent="0.25">
      <c r="A61" t="s">
        <v>10</v>
      </c>
      <c r="B61" t="str">
        <f>VLOOKUP($A61,Sheet2!$A$2:$B$82,2,FALSE)</f>
        <v>As</v>
      </c>
      <c r="C61" t="s">
        <v>11</v>
      </c>
      <c r="D61" t="str">
        <f>VLOOKUP(A61,Sheet2!$A$2:$G$96,3,FALSE)</f>
        <v>tungmetaller</v>
      </c>
      <c r="E61" t="str">
        <f>VLOOKUP(A61,Sheet2!$A$2:$G$96,4,FALSE)</f>
        <v>tungmetaller</v>
      </c>
      <c r="F61" s="1">
        <v>44984</v>
      </c>
      <c r="G61" t="str">
        <f t="shared" si="2"/>
        <v>inn</v>
      </c>
      <c r="H61">
        <v>7.9</v>
      </c>
      <c r="I61" t="b">
        <f t="shared" si="0"/>
        <v>0</v>
      </c>
      <c r="J61" s="4">
        <v>7.9</v>
      </c>
      <c r="K61">
        <f>IF(LEN(VLOOKUP(B61,Sheet2!$B$2:$G$96,5,FALSE))=0,"",VLOOKUP(B61,Sheet2!$B$2:$G$96,5,FALSE))</f>
        <v>50</v>
      </c>
      <c r="L61" t="str">
        <f>IF(LEN(VLOOKUP(B61,Sheet2!$B$2:$G$96,6,FALSE))=0,"",VLOOKUP(B61,Sheet2!$B$2:$G$96,6,FALSE))</f>
        <v/>
      </c>
      <c r="M61" t="b">
        <f t="shared" si="1"/>
        <v>0</v>
      </c>
      <c r="N61">
        <v>152</v>
      </c>
      <c r="O61" t="b">
        <f>VLOOKUP(A61,Sheet2!$A$2:$G$74,5,FALSE)</f>
        <v>1</v>
      </c>
    </row>
    <row r="62" spans="1:15" x14ac:dyDescent="0.25">
      <c r="A62" t="s">
        <v>10</v>
      </c>
      <c r="B62" t="str">
        <f>VLOOKUP($A62,Sheet2!$A$2:$B$82,2,FALSE)</f>
        <v>As</v>
      </c>
      <c r="C62" t="s">
        <v>11</v>
      </c>
      <c r="D62" t="str">
        <f>VLOOKUP(A62,Sheet2!$A$2:$G$96,3,FALSE)</f>
        <v>tungmetaller</v>
      </c>
      <c r="E62" t="str">
        <f>VLOOKUP(A62,Sheet2!$A$2:$G$96,4,FALSE)</f>
        <v>tungmetaller</v>
      </c>
      <c r="F62" s="1">
        <v>44879</v>
      </c>
      <c r="G62" t="str">
        <f t="shared" si="2"/>
        <v>inn</v>
      </c>
      <c r="H62">
        <v>6.4</v>
      </c>
      <c r="I62" t="b">
        <f t="shared" si="0"/>
        <v>0</v>
      </c>
      <c r="J62" s="4">
        <v>6.4</v>
      </c>
      <c r="K62">
        <f>IF(LEN(VLOOKUP(B62,Sheet2!$B$2:$G$96,5,FALSE))=0,"",VLOOKUP(B62,Sheet2!$B$2:$G$96,5,FALSE))</f>
        <v>50</v>
      </c>
      <c r="L62" t="str">
        <f>IF(LEN(VLOOKUP(B62,Sheet2!$B$2:$G$96,6,FALSE))=0,"",VLOOKUP(B62,Sheet2!$B$2:$G$96,6,FALSE))</f>
        <v/>
      </c>
      <c r="M62" t="b">
        <f t="shared" si="1"/>
        <v>0</v>
      </c>
      <c r="N62">
        <v>152</v>
      </c>
      <c r="O62" t="b">
        <f>VLOOKUP(A62,Sheet2!$A$2:$G$74,5,FALSE)</f>
        <v>1</v>
      </c>
    </row>
    <row r="63" spans="1:15" x14ac:dyDescent="0.25">
      <c r="A63" s="6" t="s">
        <v>10</v>
      </c>
      <c r="B63" t="str">
        <f>VLOOKUP($A63,Sheet2!$A$2:$B$82,2,FALSE)</f>
        <v>As</v>
      </c>
      <c r="C63" t="s">
        <v>11</v>
      </c>
      <c r="D63" t="str">
        <f>VLOOKUP(A63,Sheet2!$A$2:$G$96,3,FALSE)</f>
        <v>tungmetaller</v>
      </c>
      <c r="E63" t="str">
        <f>VLOOKUP(A63,Sheet2!$A$2:$G$96,4,FALSE)</f>
        <v>tungmetaller</v>
      </c>
      <c r="F63" s="1">
        <v>45000</v>
      </c>
      <c r="G63" t="str">
        <f t="shared" si="2"/>
        <v>inn</v>
      </c>
      <c r="H63" s="6">
        <v>16.5</v>
      </c>
      <c r="I63" t="b">
        <f t="shared" si="0"/>
        <v>0</v>
      </c>
      <c r="J63" s="4">
        <v>16.5</v>
      </c>
      <c r="K63">
        <f>IF(LEN(VLOOKUP(B63,Sheet2!$B$2:$G$96,5,FALSE))=0,"",VLOOKUP(B63,Sheet2!$B$2:$G$96,5,FALSE))</f>
        <v>50</v>
      </c>
      <c r="L63" t="str">
        <f>IF(LEN(VLOOKUP(B63,Sheet2!$B$2:$G$96,6,FALSE))=0,"",VLOOKUP(B63,Sheet2!$B$2:$G$96,6,FALSE))</f>
        <v/>
      </c>
      <c r="M63" t="b">
        <f t="shared" si="1"/>
        <v>0</v>
      </c>
      <c r="N63">
        <v>152</v>
      </c>
      <c r="O63" t="b">
        <f>VLOOKUP(A63,Sheet2!$A$2:$G$74,5,FALSE)</f>
        <v>1</v>
      </c>
    </row>
    <row r="64" spans="1:15" x14ac:dyDescent="0.25">
      <c r="A64" t="s">
        <v>10</v>
      </c>
      <c r="B64" t="str">
        <f>VLOOKUP($A64,Sheet2!$A$2:$B$82,2,FALSE)</f>
        <v>As</v>
      </c>
      <c r="C64" t="s">
        <v>11</v>
      </c>
      <c r="D64" t="str">
        <f>VLOOKUP(A64,Sheet2!$A$2:$G$96,3,FALSE)</f>
        <v>tungmetaller</v>
      </c>
      <c r="E64" t="str">
        <f>VLOOKUP(A64,Sheet2!$A$2:$G$96,4,FALSE)</f>
        <v>tungmetaller</v>
      </c>
      <c r="F64" s="1">
        <v>44858</v>
      </c>
      <c r="G64" t="str">
        <f t="shared" si="2"/>
        <v>ut</v>
      </c>
      <c r="H64">
        <v>6</v>
      </c>
      <c r="I64" t="b">
        <f t="shared" si="0"/>
        <v>0</v>
      </c>
      <c r="J64" s="4">
        <v>6</v>
      </c>
      <c r="K64">
        <f>IF(LEN(VLOOKUP(B64,Sheet2!$B$2:$G$96,5,FALSE))=0,"",VLOOKUP(B64,Sheet2!$B$2:$G$96,5,FALSE))</f>
        <v>50</v>
      </c>
      <c r="L64" t="str">
        <f>IF(LEN(VLOOKUP(B64,Sheet2!$B$2:$G$96,6,FALSE))=0,"",VLOOKUP(B64,Sheet2!$B$2:$G$96,6,FALSE))</f>
        <v/>
      </c>
      <c r="M64" t="b">
        <f t="shared" si="1"/>
        <v>0</v>
      </c>
      <c r="N64">
        <v>151</v>
      </c>
      <c r="O64" t="b">
        <f>VLOOKUP(A64,Sheet2!$A$2:$G$74,5,FALSE)</f>
        <v>1</v>
      </c>
    </row>
    <row r="65" spans="1:15" x14ac:dyDescent="0.25">
      <c r="A65" t="s">
        <v>10</v>
      </c>
      <c r="B65" t="str">
        <f>VLOOKUP($A65,Sheet2!$A$2:$B$82,2,FALSE)</f>
        <v>As</v>
      </c>
      <c r="C65" t="s">
        <v>11</v>
      </c>
      <c r="D65" t="str">
        <f>VLOOKUP(A65,Sheet2!$A$2:$G$96,3,FALSE)</f>
        <v>tungmetaller</v>
      </c>
      <c r="E65" t="str">
        <f>VLOOKUP(A65,Sheet2!$A$2:$G$96,4,FALSE)</f>
        <v>tungmetaller</v>
      </c>
      <c r="F65" s="1">
        <v>44865</v>
      </c>
      <c r="G65" t="str">
        <f t="shared" si="2"/>
        <v>ut</v>
      </c>
      <c r="H65">
        <v>5.8</v>
      </c>
      <c r="I65" t="b">
        <f t="shared" si="0"/>
        <v>0</v>
      </c>
      <c r="J65" s="4">
        <v>5.8</v>
      </c>
      <c r="K65">
        <f>IF(LEN(VLOOKUP(B65,Sheet2!$B$2:$G$96,5,FALSE))=0,"",VLOOKUP(B65,Sheet2!$B$2:$G$96,5,FALSE))</f>
        <v>50</v>
      </c>
      <c r="L65" t="str">
        <f>IF(LEN(VLOOKUP(B65,Sheet2!$B$2:$G$96,6,FALSE))=0,"",VLOOKUP(B65,Sheet2!$B$2:$G$96,6,FALSE))</f>
        <v/>
      </c>
      <c r="M65" t="b">
        <f t="shared" si="1"/>
        <v>0</v>
      </c>
      <c r="N65">
        <v>151</v>
      </c>
      <c r="O65" t="b">
        <f>VLOOKUP(A65,Sheet2!$A$2:$G$74,5,FALSE)</f>
        <v>1</v>
      </c>
    </row>
    <row r="66" spans="1:15" x14ac:dyDescent="0.25">
      <c r="A66" t="s">
        <v>10</v>
      </c>
      <c r="B66" t="str">
        <f>VLOOKUP($A66,Sheet2!$A$2:$B$82,2,FALSE)</f>
        <v>As</v>
      </c>
      <c r="C66" t="s">
        <v>11</v>
      </c>
      <c r="D66" t="str">
        <f>VLOOKUP(A66,Sheet2!$A$2:$G$96,3,FALSE)</f>
        <v>tungmetaller</v>
      </c>
      <c r="E66" t="str">
        <f>VLOOKUP(A66,Sheet2!$A$2:$G$96,4,FALSE)</f>
        <v>tungmetaller</v>
      </c>
      <c r="F66" s="1">
        <v>44872</v>
      </c>
      <c r="G66" t="str">
        <f t="shared" si="2"/>
        <v>ut</v>
      </c>
      <c r="H66">
        <v>5.4</v>
      </c>
      <c r="I66" t="b">
        <f t="shared" ref="I66:I129" si="3">IF(ISBLANK(H66),"",IF(ISNUMBER(H66),FALSE,TRUE))</f>
        <v>0</v>
      </c>
      <c r="J66" s="4">
        <v>5.4</v>
      </c>
      <c r="K66">
        <f>IF(LEN(VLOOKUP(B66,Sheet2!$B$2:$G$96,5,FALSE))=0,"",VLOOKUP(B66,Sheet2!$B$2:$G$96,5,FALSE))</f>
        <v>50</v>
      </c>
      <c r="L66" t="str">
        <f>IF(LEN(VLOOKUP(B66,Sheet2!$B$2:$G$96,6,FALSE))=0,"",VLOOKUP(B66,Sheet2!$B$2:$G$96,6,FALSE))</f>
        <v/>
      </c>
      <c r="M66" t="b">
        <f t="shared" ref="M66:M129" si="4">IF(ISBLANK(J66),"",IF(J66&gt;K66,TRUE,FALSE))</f>
        <v>0</v>
      </c>
      <c r="N66">
        <v>151</v>
      </c>
      <c r="O66" t="b">
        <f>VLOOKUP(A66,Sheet2!$A$2:$G$74,5,FALSE)</f>
        <v>1</v>
      </c>
    </row>
    <row r="67" spans="1:15" x14ac:dyDescent="0.25">
      <c r="A67" t="s">
        <v>10</v>
      </c>
      <c r="B67" t="str">
        <f>VLOOKUP($A67,Sheet2!$A$2:$B$82,2,FALSE)</f>
        <v>As</v>
      </c>
      <c r="C67" t="s">
        <v>11</v>
      </c>
      <c r="D67" t="str">
        <f>VLOOKUP(A67,Sheet2!$A$2:$G$96,3,FALSE)</f>
        <v>tungmetaller</v>
      </c>
      <c r="E67" t="str">
        <f>VLOOKUP(A67,Sheet2!$A$2:$G$96,4,FALSE)</f>
        <v>tungmetaller</v>
      </c>
      <c r="F67" s="1">
        <v>44886</v>
      </c>
      <c r="G67" t="str">
        <f t="shared" ref="G67:G130" si="5">IF(N67=152,"inn",IF(N67=151,"ut",IF(N67=153,"slamtank")))</f>
        <v>ut</v>
      </c>
      <c r="H67">
        <v>6.5</v>
      </c>
      <c r="I67" t="b">
        <f t="shared" si="3"/>
        <v>0</v>
      </c>
      <c r="J67" s="4">
        <v>6.5</v>
      </c>
      <c r="K67">
        <f>IF(LEN(VLOOKUP(B67,Sheet2!$B$2:$G$96,5,FALSE))=0,"",VLOOKUP(B67,Sheet2!$B$2:$G$96,5,FALSE))</f>
        <v>50</v>
      </c>
      <c r="L67" t="str">
        <f>IF(LEN(VLOOKUP(B67,Sheet2!$B$2:$G$96,6,FALSE))=0,"",VLOOKUP(B67,Sheet2!$B$2:$G$96,6,FALSE))</f>
        <v/>
      </c>
      <c r="M67" t="b">
        <f t="shared" si="4"/>
        <v>0</v>
      </c>
      <c r="N67">
        <v>151</v>
      </c>
      <c r="O67" t="b">
        <f>VLOOKUP(A67,Sheet2!$A$2:$G$74,5,FALSE)</f>
        <v>1</v>
      </c>
    </row>
    <row r="68" spans="1:15" x14ac:dyDescent="0.25">
      <c r="A68" t="s">
        <v>10</v>
      </c>
      <c r="B68" t="str">
        <f>VLOOKUP($A68,Sheet2!$A$2:$B$82,2,FALSE)</f>
        <v>As</v>
      </c>
      <c r="C68" t="s">
        <v>11</v>
      </c>
      <c r="D68" t="str">
        <f>VLOOKUP(A68,Sheet2!$A$2:$G$96,3,FALSE)</f>
        <v>tungmetaller</v>
      </c>
      <c r="E68" t="str">
        <f>VLOOKUP(A68,Sheet2!$A$2:$G$96,4,FALSE)</f>
        <v>tungmetaller</v>
      </c>
      <c r="F68" s="1">
        <v>44907</v>
      </c>
      <c r="G68" t="str">
        <f t="shared" si="5"/>
        <v>ut</v>
      </c>
      <c r="H68">
        <v>10.4</v>
      </c>
      <c r="I68" t="b">
        <f t="shared" si="3"/>
        <v>0</v>
      </c>
      <c r="J68" s="4">
        <v>10.4</v>
      </c>
      <c r="K68">
        <f>IF(LEN(VLOOKUP(B68,Sheet2!$B$2:$G$96,5,FALSE))=0,"",VLOOKUP(B68,Sheet2!$B$2:$G$96,5,FALSE))</f>
        <v>50</v>
      </c>
      <c r="L68" t="str">
        <f>IF(LEN(VLOOKUP(B68,Sheet2!$B$2:$G$96,6,FALSE))=0,"",VLOOKUP(B68,Sheet2!$B$2:$G$96,6,FALSE))</f>
        <v/>
      </c>
      <c r="M68" t="b">
        <f t="shared" si="4"/>
        <v>0</v>
      </c>
      <c r="N68">
        <v>151</v>
      </c>
      <c r="O68" t="b">
        <f>VLOOKUP(A68,Sheet2!$A$2:$G$74,5,FALSE)</f>
        <v>1</v>
      </c>
    </row>
    <row r="69" spans="1:15" x14ac:dyDescent="0.25">
      <c r="A69" t="s">
        <v>10</v>
      </c>
      <c r="B69" t="str">
        <f>VLOOKUP($A69,Sheet2!$A$2:$B$82,2,FALSE)</f>
        <v>As</v>
      </c>
      <c r="C69" t="s">
        <v>11</v>
      </c>
      <c r="D69" t="str">
        <f>VLOOKUP(A69,Sheet2!$A$2:$G$96,3,FALSE)</f>
        <v>tungmetaller</v>
      </c>
      <c r="E69" t="str">
        <f>VLOOKUP(A69,Sheet2!$A$2:$G$96,4,FALSE)</f>
        <v>tungmetaller</v>
      </c>
      <c r="F69" s="1">
        <v>44970</v>
      </c>
      <c r="G69" t="str">
        <f t="shared" si="5"/>
        <v>ut</v>
      </c>
      <c r="H69">
        <v>7.2</v>
      </c>
      <c r="I69" t="b">
        <f t="shared" si="3"/>
        <v>0</v>
      </c>
      <c r="J69" s="4">
        <v>7.2</v>
      </c>
      <c r="K69">
        <f>IF(LEN(VLOOKUP(B69,Sheet2!$B$2:$G$96,5,FALSE))=0,"",VLOOKUP(B69,Sheet2!$B$2:$G$96,5,FALSE))</f>
        <v>50</v>
      </c>
      <c r="L69" t="str">
        <f>IF(LEN(VLOOKUP(B69,Sheet2!$B$2:$G$96,6,FALSE))=0,"",VLOOKUP(B69,Sheet2!$B$2:$G$96,6,FALSE))</f>
        <v/>
      </c>
      <c r="M69" t="b">
        <f t="shared" si="4"/>
        <v>0</v>
      </c>
      <c r="N69">
        <v>151</v>
      </c>
      <c r="O69" t="b">
        <f>VLOOKUP(A69,Sheet2!$A$2:$G$74,5,FALSE)</f>
        <v>1</v>
      </c>
    </row>
    <row r="70" spans="1:15" x14ac:dyDescent="0.25">
      <c r="A70" t="s">
        <v>10</v>
      </c>
      <c r="B70" t="str">
        <f>VLOOKUP($A70,Sheet2!$A$2:$B$82,2,FALSE)</f>
        <v>As</v>
      </c>
      <c r="C70" t="s">
        <v>11</v>
      </c>
      <c r="D70" t="str">
        <f>VLOOKUP(A70,Sheet2!$A$2:$G$96,3,FALSE)</f>
        <v>tungmetaller</v>
      </c>
      <c r="E70" t="str">
        <f>VLOOKUP(A70,Sheet2!$A$2:$G$96,4,FALSE)</f>
        <v>tungmetaller</v>
      </c>
      <c r="F70" s="1">
        <v>44984</v>
      </c>
      <c r="G70" t="str">
        <f t="shared" si="5"/>
        <v>ut</v>
      </c>
      <c r="H70">
        <v>5</v>
      </c>
      <c r="I70" t="b">
        <f t="shared" si="3"/>
        <v>0</v>
      </c>
      <c r="J70" s="4">
        <v>5</v>
      </c>
      <c r="K70">
        <f>IF(LEN(VLOOKUP(B70,Sheet2!$B$2:$G$96,5,FALSE))=0,"",VLOOKUP(B70,Sheet2!$B$2:$G$96,5,FALSE))</f>
        <v>50</v>
      </c>
      <c r="L70" t="str">
        <f>IF(LEN(VLOOKUP(B70,Sheet2!$B$2:$G$96,6,FALSE))=0,"",VLOOKUP(B70,Sheet2!$B$2:$G$96,6,FALSE))</f>
        <v/>
      </c>
      <c r="M70" t="b">
        <f t="shared" si="4"/>
        <v>0</v>
      </c>
      <c r="N70">
        <v>151</v>
      </c>
      <c r="O70" t="b">
        <f>VLOOKUP(A70,Sheet2!$A$2:$G$74,5,FALSE)</f>
        <v>1</v>
      </c>
    </row>
    <row r="71" spans="1:15" x14ac:dyDescent="0.25">
      <c r="A71" t="s">
        <v>10</v>
      </c>
      <c r="B71" t="str">
        <f>VLOOKUP($A71,Sheet2!$A$2:$B$82,2,FALSE)</f>
        <v>As</v>
      </c>
      <c r="C71" t="s">
        <v>11</v>
      </c>
      <c r="D71" t="str">
        <f>VLOOKUP(A71,Sheet2!$A$2:$G$96,3,FALSE)</f>
        <v>tungmetaller</v>
      </c>
      <c r="E71" t="str">
        <f>VLOOKUP(A71,Sheet2!$A$2:$G$96,4,FALSE)</f>
        <v>tungmetaller</v>
      </c>
      <c r="F71" s="1">
        <v>44879</v>
      </c>
      <c r="G71" t="str">
        <f t="shared" si="5"/>
        <v>ut</v>
      </c>
      <c r="H71">
        <v>5.5</v>
      </c>
      <c r="I71" t="b">
        <f t="shared" si="3"/>
        <v>0</v>
      </c>
      <c r="J71" s="4">
        <v>5.5</v>
      </c>
      <c r="K71">
        <f>IF(LEN(VLOOKUP(B71,Sheet2!$B$2:$G$96,5,FALSE))=0,"",VLOOKUP(B71,Sheet2!$B$2:$G$96,5,FALSE))</f>
        <v>50</v>
      </c>
      <c r="L71" t="str">
        <f>IF(LEN(VLOOKUP(B71,Sheet2!$B$2:$G$96,6,FALSE))=0,"",VLOOKUP(B71,Sheet2!$B$2:$G$96,6,FALSE))</f>
        <v/>
      </c>
      <c r="M71" t="b">
        <f t="shared" si="4"/>
        <v>0</v>
      </c>
      <c r="N71">
        <v>151</v>
      </c>
      <c r="O71" t="b">
        <f>VLOOKUP(A71,Sheet2!$A$2:$G$74,5,FALSE)</f>
        <v>1</v>
      </c>
    </row>
    <row r="72" spans="1:15" x14ac:dyDescent="0.25">
      <c r="A72" s="6" t="s">
        <v>10</v>
      </c>
      <c r="B72" t="str">
        <f>VLOOKUP($A72,Sheet2!$A$2:$B$82,2,FALSE)</f>
        <v>As</v>
      </c>
      <c r="C72" t="s">
        <v>11</v>
      </c>
      <c r="D72" t="str">
        <f>VLOOKUP(A72,Sheet2!$A$2:$G$96,3,FALSE)</f>
        <v>tungmetaller</v>
      </c>
      <c r="E72" t="str">
        <f>VLOOKUP(A72,Sheet2!$A$2:$G$96,4,FALSE)</f>
        <v>tungmetaller</v>
      </c>
      <c r="F72" s="1">
        <v>45000</v>
      </c>
      <c r="G72" t="str">
        <f t="shared" si="5"/>
        <v>ut</v>
      </c>
      <c r="H72" s="6">
        <v>5.0999999999999996</v>
      </c>
      <c r="I72" t="b">
        <f t="shared" si="3"/>
        <v>0</v>
      </c>
      <c r="J72" s="4">
        <v>5.0999999999999996</v>
      </c>
      <c r="K72">
        <f>IF(LEN(VLOOKUP(B72,Sheet2!$B$2:$G$96,5,FALSE))=0,"",VLOOKUP(B72,Sheet2!$B$2:$G$96,5,FALSE))</f>
        <v>50</v>
      </c>
      <c r="L72" t="str">
        <f>IF(LEN(VLOOKUP(B72,Sheet2!$B$2:$G$96,6,FALSE))=0,"",VLOOKUP(B72,Sheet2!$B$2:$G$96,6,FALSE))</f>
        <v/>
      </c>
      <c r="M72" t="b">
        <f t="shared" si="4"/>
        <v>0</v>
      </c>
      <c r="N72">
        <v>151</v>
      </c>
      <c r="O72" t="b">
        <f>VLOOKUP(A72,Sheet2!$A$2:$G$74,5,FALSE)</f>
        <v>1</v>
      </c>
    </row>
    <row r="73" spans="1:15" x14ac:dyDescent="0.25">
      <c r="A73" s="6" t="s">
        <v>10</v>
      </c>
      <c r="B73" t="str">
        <f>VLOOKUP($A73,Sheet2!$A$2:$B$82,2,FALSE)</f>
        <v>As</v>
      </c>
      <c r="C73" t="s">
        <v>11</v>
      </c>
      <c r="D73" t="str">
        <f>VLOOKUP(A73,Sheet2!$A$2:$G$96,3,FALSE)</f>
        <v>tungmetaller</v>
      </c>
      <c r="E73" t="str">
        <f>VLOOKUP(A73,Sheet2!$A$2:$G$96,4,FALSE)</f>
        <v>tungmetaller</v>
      </c>
      <c r="F73" s="1">
        <v>45000</v>
      </c>
      <c r="G73" t="str">
        <f t="shared" si="5"/>
        <v>slamtank</v>
      </c>
      <c r="H73" s="7"/>
      <c r="I73" t="str">
        <f t="shared" si="3"/>
        <v/>
      </c>
      <c r="J73" s="4" t="s">
        <v>119</v>
      </c>
      <c r="K73">
        <f>IF(LEN(VLOOKUP(B73,Sheet2!$B$2:$G$96,5,FALSE))=0,"",VLOOKUP(B73,Sheet2!$B$2:$G$96,5,FALSE))</f>
        <v>50</v>
      </c>
      <c r="L73" t="str">
        <f>IF(LEN(VLOOKUP(B73,Sheet2!$B$2:$G$96,6,FALSE))=0,"",VLOOKUP(B73,Sheet2!$B$2:$G$96,6,FALSE))</f>
        <v/>
      </c>
      <c r="M73" t="b">
        <f t="shared" si="4"/>
        <v>1</v>
      </c>
      <c r="N73">
        <v>153</v>
      </c>
      <c r="O73" t="b">
        <f>VLOOKUP(A73,Sheet2!$A$2:$G$74,5,FALSE)</f>
        <v>1</v>
      </c>
    </row>
    <row r="74" spans="1:15" x14ac:dyDescent="0.25">
      <c r="A74" s="6" t="s">
        <v>153</v>
      </c>
      <c r="B74" t="str">
        <f>VLOOKUP($A74,Sheet2!$A$2:$B$82,2,FALSE)</f>
        <v>B(a)A</v>
      </c>
      <c r="C74" t="s">
        <v>11</v>
      </c>
      <c r="D74" t="str">
        <f>VLOOKUP(A74,Sheet2!$A$2:$G$96,3,FALSE)</f>
        <v>org milj</v>
      </c>
      <c r="E74" t="str">
        <f>VLOOKUP(A74,Sheet2!$A$2:$G$96,4,FALSE)</f>
        <v>PAH</v>
      </c>
      <c r="F74" s="1">
        <v>45000</v>
      </c>
      <c r="G74" t="str">
        <f t="shared" si="5"/>
        <v>slamtank</v>
      </c>
      <c r="H74" s="7"/>
      <c r="I74" t="str">
        <f t="shared" si="3"/>
        <v/>
      </c>
      <c r="J74" s="4" t="s">
        <v>119</v>
      </c>
      <c r="K74" t="str">
        <f>IF(LEN(VLOOKUP(B74,Sheet2!$B$2:$G$96,5,FALSE))=0,"",VLOOKUP(B74,Sheet2!$B$2:$G$96,5,FALSE))</f>
        <v/>
      </c>
      <c r="L74" t="str">
        <f>IF(LEN(VLOOKUP(B74,Sheet2!$B$2:$G$96,6,FALSE))=0,"",VLOOKUP(B74,Sheet2!$B$2:$G$96,6,FALSE))</f>
        <v/>
      </c>
      <c r="M74" t="b">
        <f t="shared" si="4"/>
        <v>0</v>
      </c>
      <c r="N74">
        <v>153</v>
      </c>
      <c r="O74" t="b">
        <f>VLOOKUP(A74,Sheet2!$A$2:$G$74,5,FALSE)</f>
        <v>0</v>
      </c>
    </row>
    <row r="75" spans="1:15" x14ac:dyDescent="0.25">
      <c r="A75" s="6" t="s">
        <v>153</v>
      </c>
      <c r="B75" t="str">
        <f>VLOOKUP($A75,Sheet2!$A$2:$B$82,2,FALSE)</f>
        <v>B(a)A</v>
      </c>
      <c r="C75" t="s">
        <v>11</v>
      </c>
      <c r="D75" t="str">
        <f>VLOOKUP(A75,Sheet2!$A$2:$G$96,3,FALSE)</f>
        <v>org milj</v>
      </c>
      <c r="E75" t="str">
        <f>VLOOKUP(A75,Sheet2!$A$2:$G$96,4,FALSE)</f>
        <v>PAH</v>
      </c>
      <c r="F75" s="1">
        <v>45000</v>
      </c>
      <c r="G75" t="str">
        <f t="shared" si="5"/>
        <v>inn</v>
      </c>
      <c r="H75" s="6">
        <v>0.13900000000000001</v>
      </c>
      <c r="I75" t="b">
        <f t="shared" si="3"/>
        <v>0</v>
      </c>
      <c r="J75" s="4">
        <v>0.13900000000000001</v>
      </c>
      <c r="K75" t="str">
        <f>IF(LEN(VLOOKUP(B75,Sheet2!$B$2:$G$96,5,FALSE))=0,"",VLOOKUP(B75,Sheet2!$B$2:$G$96,5,FALSE))</f>
        <v/>
      </c>
      <c r="L75" t="str">
        <f>IF(LEN(VLOOKUP(B75,Sheet2!$B$2:$G$96,6,FALSE))=0,"",VLOOKUP(B75,Sheet2!$B$2:$G$96,6,FALSE))</f>
        <v/>
      </c>
      <c r="M75" t="b">
        <f t="shared" si="4"/>
        <v>0</v>
      </c>
      <c r="N75">
        <v>152</v>
      </c>
      <c r="O75" t="b">
        <f>VLOOKUP(A75,Sheet2!$A$2:$G$74,5,FALSE)</f>
        <v>0</v>
      </c>
    </row>
    <row r="76" spans="1:15" x14ac:dyDescent="0.25">
      <c r="A76" s="6" t="s">
        <v>153</v>
      </c>
      <c r="B76" t="str">
        <f>VLOOKUP($A76,Sheet2!$A$2:$B$82,2,FALSE)</f>
        <v>B(a)A</v>
      </c>
      <c r="C76" t="s">
        <v>11</v>
      </c>
      <c r="D76" t="str">
        <f>VLOOKUP(A76,Sheet2!$A$2:$G$96,3,FALSE)</f>
        <v>org milj</v>
      </c>
      <c r="E76" t="str">
        <f>VLOOKUP(A76,Sheet2!$A$2:$G$96,4,FALSE)</f>
        <v>PAH</v>
      </c>
      <c r="F76" s="1">
        <v>45000</v>
      </c>
      <c r="G76" t="str">
        <f t="shared" si="5"/>
        <v>ut</v>
      </c>
      <c r="H76" s="6" t="s">
        <v>131</v>
      </c>
      <c r="I76" t="b">
        <f t="shared" si="3"/>
        <v>1</v>
      </c>
      <c r="J76" s="4">
        <v>0.01</v>
      </c>
      <c r="K76" t="str">
        <f>IF(LEN(VLOOKUP(B76,Sheet2!$B$2:$G$96,5,FALSE))=0,"",VLOOKUP(B76,Sheet2!$B$2:$G$96,5,FALSE))</f>
        <v/>
      </c>
      <c r="L76" t="str">
        <f>IF(LEN(VLOOKUP(B76,Sheet2!$B$2:$G$96,6,FALSE))=0,"",VLOOKUP(B76,Sheet2!$B$2:$G$96,6,FALSE))</f>
        <v/>
      </c>
      <c r="M76" t="b">
        <f t="shared" si="4"/>
        <v>0</v>
      </c>
      <c r="N76">
        <v>151</v>
      </c>
      <c r="O76" t="b">
        <f>VLOOKUP(A76,Sheet2!$A$2:$G$74,5,FALSE)</f>
        <v>0</v>
      </c>
    </row>
    <row r="77" spans="1:15" x14ac:dyDescent="0.25">
      <c r="A77" s="6" t="s">
        <v>156</v>
      </c>
      <c r="B77" t="str">
        <f>VLOOKUP($A77,Sheet2!$A$2:$B$82,2,FALSE)</f>
        <v>B(a)P</v>
      </c>
      <c r="C77" t="s">
        <v>11</v>
      </c>
      <c r="D77" t="str">
        <f>VLOOKUP(A77,Sheet2!$A$2:$G$96,3,FALSE)</f>
        <v>org milj</v>
      </c>
      <c r="E77" t="str">
        <f>VLOOKUP(A77,Sheet2!$A$2:$G$96,4,FALSE)</f>
        <v>PAH</v>
      </c>
      <c r="F77" s="1">
        <v>45000</v>
      </c>
      <c r="G77" t="str">
        <f t="shared" si="5"/>
        <v>slamtank</v>
      </c>
      <c r="H77" s="7"/>
      <c r="I77" t="str">
        <f t="shared" si="3"/>
        <v/>
      </c>
      <c r="J77" s="4" t="s">
        <v>119</v>
      </c>
      <c r="K77" t="str">
        <f>IF(LEN(VLOOKUP(B77,Sheet2!$B$2:$G$96,5,FALSE))=0,"",VLOOKUP(B77,Sheet2!$B$2:$G$96,5,FALSE))</f>
        <v/>
      </c>
      <c r="L77" t="str">
        <f>IF(LEN(VLOOKUP(B77,Sheet2!$B$2:$G$96,6,FALSE))=0,"",VLOOKUP(B77,Sheet2!$B$2:$G$96,6,FALSE))</f>
        <v/>
      </c>
      <c r="M77" t="b">
        <f t="shared" si="4"/>
        <v>0</v>
      </c>
      <c r="N77">
        <v>153</v>
      </c>
      <c r="O77" t="b">
        <f>VLOOKUP(A77,Sheet2!$A$2:$G$74,5,FALSE)</f>
        <v>0</v>
      </c>
    </row>
    <row r="78" spans="1:15" x14ac:dyDescent="0.25">
      <c r="A78" s="6" t="s">
        <v>156</v>
      </c>
      <c r="B78" t="str">
        <f>VLOOKUP($A78,Sheet2!$A$2:$B$82,2,FALSE)</f>
        <v>B(a)P</v>
      </c>
      <c r="C78" t="s">
        <v>11</v>
      </c>
      <c r="D78" t="str">
        <f>VLOOKUP(A78,Sheet2!$A$2:$G$96,3,FALSE)</f>
        <v>org milj</v>
      </c>
      <c r="E78" t="str">
        <f>VLOOKUP(A78,Sheet2!$A$2:$G$96,4,FALSE)</f>
        <v>PAH</v>
      </c>
      <c r="F78" s="1">
        <v>45000</v>
      </c>
      <c r="G78" t="str">
        <f t="shared" si="5"/>
        <v>inn</v>
      </c>
      <c r="H78" s="6">
        <v>8.3699999999999997E-2</v>
      </c>
      <c r="I78" t="b">
        <f t="shared" si="3"/>
        <v>0</v>
      </c>
      <c r="J78" s="4">
        <v>8.3699999999999997E-2</v>
      </c>
      <c r="K78" t="str">
        <f>IF(LEN(VLOOKUP(B78,Sheet2!$B$2:$G$96,5,FALSE))=0,"",VLOOKUP(B78,Sheet2!$B$2:$G$96,5,FALSE))</f>
        <v/>
      </c>
      <c r="L78" t="str">
        <f>IF(LEN(VLOOKUP(B78,Sheet2!$B$2:$G$96,6,FALSE))=0,"",VLOOKUP(B78,Sheet2!$B$2:$G$96,6,FALSE))</f>
        <v/>
      </c>
      <c r="M78" t="b">
        <f t="shared" si="4"/>
        <v>0</v>
      </c>
      <c r="N78">
        <v>152</v>
      </c>
      <c r="O78" t="b">
        <f>VLOOKUP(A78,Sheet2!$A$2:$G$74,5,FALSE)</f>
        <v>0</v>
      </c>
    </row>
    <row r="79" spans="1:15" x14ac:dyDescent="0.25">
      <c r="A79" s="6" t="s">
        <v>156</v>
      </c>
      <c r="B79" t="str">
        <f>VLOOKUP($A79,Sheet2!$A$2:$B$82,2,FALSE)</f>
        <v>B(a)P</v>
      </c>
      <c r="C79" t="s">
        <v>11</v>
      </c>
      <c r="D79" t="str">
        <f>VLOOKUP(A79,Sheet2!$A$2:$G$96,3,FALSE)</f>
        <v>org milj</v>
      </c>
      <c r="E79" t="str">
        <f>VLOOKUP(A79,Sheet2!$A$2:$G$96,4,FALSE)</f>
        <v>PAH</v>
      </c>
      <c r="F79" s="1">
        <v>45000</v>
      </c>
      <c r="G79" t="str">
        <f t="shared" si="5"/>
        <v>ut</v>
      </c>
      <c r="H79" s="6" t="s">
        <v>132</v>
      </c>
      <c r="I79" t="b">
        <f t="shared" si="3"/>
        <v>1</v>
      </c>
      <c r="J79" s="4">
        <v>0.01</v>
      </c>
      <c r="K79" t="str">
        <f>IF(LEN(VLOOKUP(B79,Sheet2!$B$2:$G$96,5,FALSE))=0,"",VLOOKUP(B79,Sheet2!$B$2:$G$96,5,FALSE))</f>
        <v/>
      </c>
      <c r="L79" t="str">
        <f>IF(LEN(VLOOKUP(B79,Sheet2!$B$2:$G$96,6,FALSE))=0,"",VLOOKUP(B79,Sheet2!$B$2:$G$96,6,FALSE))</f>
        <v/>
      </c>
      <c r="M79" t="b">
        <f t="shared" si="4"/>
        <v>0</v>
      </c>
      <c r="N79">
        <v>151</v>
      </c>
      <c r="O79" t="b">
        <f>VLOOKUP(A79,Sheet2!$A$2:$G$74,5,FALSE)</f>
        <v>0</v>
      </c>
    </row>
    <row r="80" spans="1:15" x14ac:dyDescent="0.25">
      <c r="A80" s="6" t="s">
        <v>153</v>
      </c>
      <c r="B80" t="str">
        <f>VLOOKUP($A80,Sheet2!$A$2:$B$82,2,FALSE)</f>
        <v>B(a)A</v>
      </c>
      <c r="C80" s="7" t="s">
        <v>121</v>
      </c>
      <c r="D80" t="str">
        <f>VLOOKUP(A80,Sheet2!$A$2:$G$96,3,FALSE)</f>
        <v>org milj</v>
      </c>
      <c r="E80" t="str">
        <f>VLOOKUP(A80,Sheet2!$A$2:$G$96,4,FALSE)</f>
        <v>PAH</v>
      </c>
      <c r="F80" s="1">
        <v>45000</v>
      </c>
      <c r="G80" t="str">
        <f t="shared" si="5"/>
        <v>slamtank</v>
      </c>
      <c r="H80" s="7">
        <v>0.55200000000000005</v>
      </c>
      <c r="I80" t="b">
        <f t="shared" si="3"/>
        <v>0</v>
      </c>
      <c r="J80" s="4">
        <v>0.55200000000000005</v>
      </c>
      <c r="K80" t="str">
        <f>IF(LEN(VLOOKUP(B80,Sheet2!$B$2:$G$96,5,FALSE))=0,"",VLOOKUP(B80,Sheet2!$B$2:$G$96,5,FALSE))</f>
        <v/>
      </c>
      <c r="L80" t="str">
        <f>IF(LEN(VLOOKUP(B80,Sheet2!$B$2:$G$96,6,FALSE))=0,"",VLOOKUP(B80,Sheet2!$B$2:$G$96,6,FALSE))</f>
        <v/>
      </c>
      <c r="M80" t="b">
        <f t="shared" si="4"/>
        <v>0</v>
      </c>
      <c r="N80">
        <v>153</v>
      </c>
      <c r="O80" t="b">
        <f>VLOOKUP(A80,Sheet2!$A$2:$G$74,5,FALSE)</f>
        <v>0</v>
      </c>
    </row>
    <row r="81" spans="1:15" x14ac:dyDescent="0.25">
      <c r="A81" s="6" t="s">
        <v>153</v>
      </c>
      <c r="B81" t="str">
        <f>VLOOKUP($A81,Sheet2!$A$2:$B$82,2,FALSE)</f>
        <v>B(a)A</v>
      </c>
      <c r="C81" s="7" t="s">
        <v>121</v>
      </c>
      <c r="D81" t="str">
        <f>VLOOKUP(A81,Sheet2!$A$2:$G$96,3,FALSE)</f>
        <v>org milj</v>
      </c>
      <c r="E81" t="str">
        <f>VLOOKUP(A81,Sheet2!$A$2:$G$96,4,FALSE)</f>
        <v>PAH</v>
      </c>
      <c r="F81" s="1">
        <v>45000</v>
      </c>
      <c r="G81" t="str">
        <f t="shared" si="5"/>
        <v>inn</v>
      </c>
      <c r="H81" s="6"/>
      <c r="I81" t="str">
        <f t="shared" si="3"/>
        <v/>
      </c>
      <c r="J81" s="4" t="s">
        <v>119</v>
      </c>
      <c r="K81" t="str">
        <f>IF(LEN(VLOOKUP(B81,Sheet2!$B$2:$G$96,5,FALSE))=0,"",VLOOKUP(B81,Sheet2!$B$2:$G$96,5,FALSE))</f>
        <v/>
      </c>
      <c r="L81" t="str">
        <f>IF(LEN(VLOOKUP(B81,Sheet2!$B$2:$G$96,6,FALSE))=0,"",VLOOKUP(B81,Sheet2!$B$2:$G$96,6,FALSE))</f>
        <v/>
      </c>
      <c r="M81" t="b">
        <f t="shared" si="4"/>
        <v>0</v>
      </c>
      <c r="N81">
        <v>152</v>
      </c>
      <c r="O81" t="b">
        <f>VLOOKUP(A81,Sheet2!$A$2:$G$74,5,FALSE)</f>
        <v>0</v>
      </c>
    </row>
    <row r="82" spans="1:15" x14ac:dyDescent="0.25">
      <c r="A82" s="6" t="s">
        <v>153</v>
      </c>
      <c r="B82" t="str">
        <f>VLOOKUP($A82,Sheet2!$A$2:$B$82,2,FALSE)</f>
        <v>B(a)A</v>
      </c>
      <c r="C82" s="7" t="s">
        <v>121</v>
      </c>
      <c r="D82" t="str">
        <f>VLOOKUP(A82,Sheet2!$A$2:$G$96,3,FALSE)</f>
        <v>org milj</v>
      </c>
      <c r="E82" t="str">
        <f>VLOOKUP(A82,Sheet2!$A$2:$G$96,4,FALSE)</f>
        <v>PAH</v>
      </c>
      <c r="F82" s="1">
        <v>45000</v>
      </c>
      <c r="G82" t="str">
        <f t="shared" si="5"/>
        <v>ut</v>
      </c>
      <c r="H82" s="6"/>
      <c r="I82" t="str">
        <f t="shared" si="3"/>
        <v/>
      </c>
      <c r="J82" s="4" t="s">
        <v>119</v>
      </c>
      <c r="K82" t="str">
        <f>IF(LEN(VLOOKUP(B82,Sheet2!$B$2:$G$96,5,FALSE))=0,"",VLOOKUP(B82,Sheet2!$B$2:$G$96,5,FALSE))</f>
        <v/>
      </c>
      <c r="L82" t="str">
        <f>IF(LEN(VLOOKUP(B82,Sheet2!$B$2:$G$96,6,FALSE))=0,"",VLOOKUP(B82,Sheet2!$B$2:$G$96,6,FALSE))</f>
        <v/>
      </c>
      <c r="M82" t="b">
        <f t="shared" si="4"/>
        <v>0</v>
      </c>
      <c r="N82">
        <v>151</v>
      </c>
      <c r="O82" t="b">
        <f>VLOOKUP(A82,Sheet2!$A$2:$G$74,5,FALSE)</f>
        <v>0</v>
      </c>
    </row>
    <row r="83" spans="1:15" x14ac:dyDescent="0.25">
      <c r="A83" s="6" t="s">
        <v>116</v>
      </c>
      <c r="B83" t="str">
        <f>VLOOKUP($A83,Sheet2!$A$2:$B$82,2,FALSE)</f>
        <v>B(ghi)P</v>
      </c>
      <c r="C83" t="s">
        <v>11</v>
      </c>
      <c r="D83" t="str">
        <f>VLOOKUP(A83,Sheet2!$A$2:$G$96,3,FALSE)</f>
        <v>org milj</v>
      </c>
      <c r="E83" t="str">
        <f>VLOOKUP(A83,Sheet2!$A$2:$G$96,4,FALSE)</f>
        <v>PAH</v>
      </c>
      <c r="F83" s="1">
        <v>45000</v>
      </c>
      <c r="G83" t="str">
        <f t="shared" si="5"/>
        <v>slamtank</v>
      </c>
      <c r="H83" s="7"/>
      <c r="I83" t="str">
        <f t="shared" si="3"/>
        <v/>
      </c>
      <c r="J83" s="4" t="s">
        <v>119</v>
      </c>
      <c r="K83" t="str">
        <f>IF(LEN(VLOOKUP(B83,Sheet2!$B$2:$G$96,5,FALSE))=0,"",VLOOKUP(B83,Sheet2!$B$2:$G$96,5,FALSE))</f>
        <v/>
      </c>
      <c r="L83" t="str">
        <f>IF(LEN(VLOOKUP(B83,Sheet2!$B$2:$G$96,6,FALSE))=0,"",VLOOKUP(B83,Sheet2!$B$2:$G$96,6,FALSE))</f>
        <v/>
      </c>
      <c r="M83" t="b">
        <f t="shared" si="4"/>
        <v>0</v>
      </c>
      <c r="N83">
        <v>153</v>
      </c>
      <c r="O83" t="b">
        <f>VLOOKUP(A83,Sheet2!$A$2:$G$74,5,FALSE)</f>
        <v>0</v>
      </c>
    </row>
    <row r="84" spans="1:15" x14ac:dyDescent="0.25">
      <c r="A84" s="6" t="s">
        <v>116</v>
      </c>
      <c r="B84" t="str">
        <f>VLOOKUP($A84,Sheet2!$A$2:$B$82,2,FALSE)</f>
        <v>B(ghi)P</v>
      </c>
      <c r="C84" t="s">
        <v>11</v>
      </c>
      <c r="D84" t="str">
        <f>VLOOKUP(A84,Sheet2!$A$2:$G$96,3,FALSE)</f>
        <v>org milj</v>
      </c>
      <c r="E84" t="str">
        <f>VLOOKUP(A84,Sheet2!$A$2:$G$96,4,FALSE)</f>
        <v>PAH</v>
      </c>
      <c r="F84" s="1">
        <v>45000</v>
      </c>
      <c r="G84" t="str">
        <f t="shared" si="5"/>
        <v>inn</v>
      </c>
      <c r="H84" s="6" t="s">
        <v>145</v>
      </c>
      <c r="I84" t="b">
        <f t="shared" si="3"/>
        <v>1</v>
      </c>
      <c r="J84" s="4">
        <v>0.1</v>
      </c>
      <c r="K84" t="str">
        <f>IF(LEN(VLOOKUP(B84,Sheet2!$B$2:$G$96,5,FALSE))=0,"",VLOOKUP(B84,Sheet2!$B$2:$G$96,5,FALSE))</f>
        <v/>
      </c>
      <c r="L84" t="str">
        <f>IF(LEN(VLOOKUP(B84,Sheet2!$B$2:$G$96,6,FALSE))=0,"",VLOOKUP(B84,Sheet2!$B$2:$G$96,6,FALSE))</f>
        <v/>
      </c>
      <c r="M84" t="b">
        <f t="shared" si="4"/>
        <v>0</v>
      </c>
      <c r="N84">
        <v>152</v>
      </c>
      <c r="O84" t="b">
        <f>VLOOKUP(A84,Sheet2!$A$2:$G$74,5,FALSE)</f>
        <v>0</v>
      </c>
    </row>
    <row r="85" spans="1:15" x14ac:dyDescent="0.25">
      <c r="A85" s="6" t="s">
        <v>116</v>
      </c>
      <c r="B85" t="str">
        <f>VLOOKUP($A85,Sheet2!$A$2:$B$82,2,FALSE)</f>
        <v>B(ghi)P</v>
      </c>
      <c r="C85" t="s">
        <v>11</v>
      </c>
      <c r="D85" t="str">
        <f>VLOOKUP(A85,Sheet2!$A$2:$G$96,3,FALSE)</f>
        <v>org milj</v>
      </c>
      <c r="E85" t="str">
        <f>VLOOKUP(A85,Sheet2!$A$2:$G$96,4,FALSE)</f>
        <v>PAH</v>
      </c>
      <c r="F85" s="1">
        <v>45000</v>
      </c>
      <c r="G85" t="str">
        <f t="shared" si="5"/>
        <v>ut</v>
      </c>
      <c r="H85" s="6" t="s">
        <v>131</v>
      </c>
      <c r="I85" t="b">
        <f t="shared" si="3"/>
        <v>1</v>
      </c>
      <c r="J85" s="4">
        <v>0.01</v>
      </c>
      <c r="K85" t="str">
        <f>IF(LEN(VLOOKUP(B85,Sheet2!$B$2:$G$96,5,FALSE))=0,"",VLOOKUP(B85,Sheet2!$B$2:$G$96,5,FALSE))</f>
        <v/>
      </c>
      <c r="L85" t="str">
        <f>IF(LEN(VLOOKUP(B85,Sheet2!$B$2:$G$96,6,FALSE))=0,"",VLOOKUP(B85,Sheet2!$B$2:$G$96,6,FALSE))</f>
        <v/>
      </c>
      <c r="M85" t="b">
        <f t="shared" si="4"/>
        <v>0</v>
      </c>
      <c r="N85">
        <v>151</v>
      </c>
      <c r="O85" t="b">
        <f>VLOOKUP(A85,Sheet2!$A$2:$G$74,5,FALSE)</f>
        <v>0</v>
      </c>
    </row>
    <row r="86" spans="1:15" x14ac:dyDescent="0.25">
      <c r="A86" s="6" t="s">
        <v>156</v>
      </c>
      <c r="B86" t="str">
        <f>VLOOKUP($A86,Sheet2!$A$2:$B$82,2,FALSE)</f>
        <v>B(a)P</v>
      </c>
      <c r="C86" s="7" t="s">
        <v>121</v>
      </c>
      <c r="D86" t="str">
        <f>VLOOKUP(A86,Sheet2!$A$2:$G$96,3,FALSE)</f>
        <v>org milj</v>
      </c>
      <c r="E86" t="str">
        <f>VLOOKUP(A86,Sheet2!$A$2:$G$96,4,FALSE)</f>
        <v>PAH</v>
      </c>
      <c r="F86" s="1">
        <v>45000</v>
      </c>
      <c r="G86" t="str">
        <f t="shared" si="5"/>
        <v>slamtank</v>
      </c>
      <c r="H86" s="7">
        <v>5.3999999999999999E-2</v>
      </c>
      <c r="I86" t="b">
        <f t="shared" si="3"/>
        <v>0</v>
      </c>
      <c r="J86" s="4">
        <v>5.3999999999999999E-2</v>
      </c>
      <c r="K86" t="str">
        <f>IF(LEN(VLOOKUP(B86,Sheet2!$B$2:$G$96,5,FALSE))=0,"",VLOOKUP(B86,Sheet2!$B$2:$G$96,5,FALSE))</f>
        <v/>
      </c>
      <c r="L86" t="str">
        <f>IF(LEN(VLOOKUP(B86,Sheet2!$B$2:$G$96,6,FALSE))=0,"",VLOOKUP(B86,Sheet2!$B$2:$G$96,6,FALSE))</f>
        <v/>
      </c>
      <c r="M86" t="b">
        <f t="shared" si="4"/>
        <v>0</v>
      </c>
      <c r="N86">
        <v>153</v>
      </c>
      <c r="O86" t="b">
        <f>VLOOKUP(A86,Sheet2!$A$2:$G$74,5,FALSE)</f>
        <v>0</v>
      </c>
    </row>
    <row r="87" spans="1:15" x14ac:dyDescent="0.25">
      <c r="A87" s="6" t="s">
        <v>156</v>
      </c>
      <c r="B87" t="str">
        <f>VLOOKUP($A87,Sheet2!$A$2:$B$82,2,FALSE)</f>
        <v>B(a)P</v>
      </c>
      <c r="C87" s="7" t="s">
        <v>121</v>
      </c>
      <c r="D87" t="str">
        <f>VLOOKUP(A87,Sheet2!$A$2:$G$96,3,FALSE)</f>
        <v>org milj</v>
      </c>
      <c r="E87" t="str">
        <f>VLOOKUP(A87,Sheet2!$A$2:$G$96,4,FALSE)</f>
        <v>PAH</v>
      </c>
      <c r="F87" s="1">
        <v>45000</v>
      </c>
      <c r="G87" t="str">
        <f t="shared" si="5"/>
        <v>inn</v>
      </c>
      <c r="H87" s="6"/>
      <c r="I87" t="str">
        <f t="shared" si="3"/>
        <v/>
      </c>
      <c r="J87" s="4" t="s">
        <v>119</v>
      </c>
      <c r="K87" t="str">
        <f>IF(LEN(VLOOKUP(B87,Sheet2!$B$2:$G$96,5,FALSE))=0,"",VLOOKUP(B87,Sheet2!$B$2:$G$96,5,FALSE))</f>
        <v/>
      </c>
      <c r="L87" t="str">
        <f>IF(LEN(VLOOKUP(B87,Sheet2!$B$2:$G$96,6,FALSE))=0,"",VLOOKUP(B87,Sheet2!$B$2:$G$96,6,FALSE))</f>
        <v/>
      </c>
      <c r="M87" t="b">
        <f t="shared" si="4"/>
        <v>0</v>
      </c>
      <c r="N87">
        <v>152</v>
      </c>
      <c r="O87" t="b">
        <f>VLOOKUP(A87,Sheet2!$A$2:$G$74,5,FALSE)</f>
        <v>0</v>
      </c>
    </row>
    <row r="88" spans="1:15" x14ac:dyDescent="0.25">
      <c r="A88" s="6" t="s">
        <v>156</v>
      </c>
      <c r="B88" t="str">
        <f>VLOOKUP($A88,Sheet2!$A$2:$B$82,2,FALSE)</f>
        <v>B(a)P</v>
      </c>
      <c r="C88" s="7" t="s">
        <v>121</v>
      </c>
      <c r="D88" t="str">
        <f>VLOOKUP(A88,Sheet2!$A$2:$G$96,3,FALSE)</f>
        <v>org milj</v>
      </c>
      <c r="E88" t="str">
        <f>VLOOKUP(A88,Sheet2!$A$2:$G$96,4,FALSE)</f>
        <v>PAH</v>
      </c>
      <c r="F88" s="1">
        <v>45000</v>
      </c>
      <c r="G88" t="str">
        <f t="shared" si="5"/>
        <v>ut</v>
      </c>
      <c r="H88" s="6"/>
      <c r="I88" t="str">
        <f t="shared" si="3"/>
        <v/>
      </c>
      <c r="J88" s="4" t="s">
        <v>119</v>
      </c>
      <c r="K88" t="str">
        <f>IF(LEN(VLOOKUP(B88,Sheet2!$B$2:$G$96,5,FALSE))=0,"",VLOOKUP(B88,Sheet2!$B$2:$G$96,5,FALSE))</f>
        <v/>
      </c>
      <c r="L88" t="str">
        <f>IF(LEN(VLOOKUP(B88,Sheet2!$B$2:$G$96,6,FALSE))=0,"",VLOOKUP(B88,Sheet2!$B$2:$G$96,6,FALSE))</f>
        <v/>
      </c>
      <c r="M88" t="b">
        <f t="shared" si="4"/>
        <v>0</v>
      </c>
      <c r="N88">
        <v>151</v>
      </c>
      <c r="O88" t="b">
        <f>VLOOKUP(A88,Sheet2!$A$2:$G$74,5,FALSE)</f>
        <v>0</v>
      </c>
    </row>
    <row r="89" spans="1:15" x14ac:dyDescent="0.25">
      <c r="A89" s="6" t="s">
        <v>155</v>
      </c>
      <c r="B89" t="str">
        <f>VLOOKUP($A89,Sheet2!$A$2:$B$82,2,FALSE)</f>
        <v>B(k)F</v>
      </c>
      <c r="C89" t="s">
        <v>11</v>
      </c>
      <c r="D89" t="str">
        <f>VLOOKUP(A89,Sheet2!$A$2:$G$96,3,FALSE)</f>
        <v>org milj</v>
      </c>
      <c r="E89" t="str">
        <f>VLOOKUP(A89,Sheet2!$A$2:$G$96,4,FALSE)</f>
        <v>PAH</v>
      </c>
      <c r="F89" s="1">
        <v>45000</v>
      </c>
      <c r="G89" t="str">
        <f t="shared" si="5"/>
        <v>slamtank</v>
      </c>
      <c r="H89" s="7"/>
      <c r="I89" t="str">
        <f t="shared" si="3"/>
        <v/>
      </c>
      <c r="J89" s="4" t="s">
        <v>119</v>
      </c>
      <c r="K89" t="str">
        <f>IF(LEN(VLOOKUP(B89,Sheet2!$B$2:$G$96,5,FALSE))=0,"",VLOOKUP(B89,Sheet2!$B$2:$G$96,5,FALSE))</f>
        <v/>
      </c>
      <c r="L89" t="str">
        <f>IF(LEN(VLOOKUP(B89,Sheet2!$B$2:$G$96,6,FALSE))=0,"",VLOOKUP(B89,Sheet2!$B$2:$G$96,6,FALSE))</f>
        <v/>
      </c>
      <c r="M89" t="b">
        <f t="shared" si="4"/>
        <v>0</v>
      </c>
      <c r="N89">
        <v>153</v>
      </c>
      <c r="O89" t="b">
        <f>VLOOKUP(A89,Sheet2!$A$2:$G$74,5,FALSE)</f>
        <v>0</v>
      </c>
    </row>
    <row r="90" spans="1:15" x14ac:dyDescent="0.25">
      <c r="A90" s="6" t="s">
        <v>155</v>
      </c>
      <c r="B90" t="str">
        <f>VLOOKUP($A90,Sheet2!$A$2:$B$82,2,FALSE)</f>
        <v>B(k)F</v>
      </c>
      <c r="C90" t="s">
        <v>11</v>
      </c>
      <c r="D90" t="str">
        <f>VLOOKUP(A90,Sheet2!$A$2:$G$96,3,FALSE)</f>
        <v>org milj</v>
      </c>
      <c r="E90" t="str">
        <f>VLOOKUP(A90,Sheet2!$A$2:$G$96,4,FALSE)</f>
        <v>PAH</v>
      </c>
      <c r="F90" s="1">
        <v>45000</v>
      </c>
      <c r="G90" t="str">
        <f t="shared" si="5"/>
        <v>inn</v>
      </c>
      <c r="H90" s="6">
        <v>3.6999999999999998E-2</v>
      </c>
      <c r="I90" t="b">
        <f t="shared" si="3"/>
        <v>0</v>
      </c>
      <c r="J90" s="4">
        <v>3.6999999999999998E-2</v>
      </c>
      <c r="K90" t="str">
        <f>IF(LEN(VLOOKUP(B90,Sheet2!$B$2:$G$96,5,FALSE))=0,"",VLOOKUP(B90,Sheet2!$B$2:$G$96,5,FALSE))</f>
        <v/>
      </c>
      <c r="L90" t="str">
        <f>IF(LEN(VLOOKUP(B90,Sheet2!$B$2:$G$96,6,FALSE))=0,"",VLOOKUP(B90,Sheet2!$B$2:$G$96,6,FALSE))</f>
        <v/>
      </c>
      <c r="M90" t="b">
        <f t="shared" si="4"/>
        <v>0</v>
      </c>
      <c r="N90">
        <v>152</v>
      </c>
      <c r="O90" t="b">
        <f>VLOOKUP(A90,Sheet2!$A$2:$G$74,5,FALSE)</f>
        <v>0</v>
      </c>
    </row>
    <row r="91" spans="1:15" x14ac:dyDescent="0.25">
      <c r="A91" s="6" t="s">
        <v>155</v>
      </c>
      <c r="B91" t="str">
        <f>VLOOKUP($A91,Sheet2!$A$2:$B$82,2,FALSE)</f>
        <v>B(k)F</v>
      </c>
      <c r="C91" t="s">
        <v>11</v>
      </c>
      <c r="D91" t="str">
        <f>VLOOKUP(A91,Sheet2!$A$2:$G$96,3,FALSE)</f>
        <v>org milj</v>
      </c>
      <c r="E91" t="str">
        <f>VLOOKUP(A91,Sheet2!$A$2:$G$96,4,FALSE)</f>
        <v>PAH</v>
      </c>
      <c r="F91" s="1">
        <v>45000</v>
      </c>
      <c r="G91" t="str">
        <f t="shared" si="5"/>
        <v>ut</v>
      </c>
      <c r="H91" s="6" t="s">
        <v>131</v>
      </c>
      <c r="I91" t="b">
        <f t="shared" si="3"/>
        <v>1</v>
      </c>
      <c r="J91" s="4">
        <v>0.01</v>
      </c>
      <c r="K91" t="str">
        <f>IF(LEN(VLOOKUP(B91,Sheet2!$B$2:$G$96,5,FALSE))=0,"",VLOOKUP(B91,Sheet2!$B$2:$G$96,5,FALSE))</f>
        <v/>
      </c>
      <c r="L91" t="str">
        <f>IF(LEN(VLOOKUP(B91,Sheet2!$B$2:$G$96,6,FALSE))=0,"",VLOOKUP(B91,Sheet2!$B$2:$G$96,6,FALSE))</f>
        <v/>
      </c>
      <c r="M91" t="b">
        <f t="shared" si="4"/>
        <v>0</v>
      </c>
      <c r="N91">
        <v>151</v>
      </c>
      <c r="O91" t="b">
        <f>VLOOKUP(A91,Sheet2!$A$2:$G$74,5,FALSE)</f>
        <v>0</v>
      </c>
    </row>
    <row r="92" spans="1:15" x14ac:dyDescent="0.25">
      <c r="A92" s="6" t="s">
        <v>116</v>
      </c>
      <c r="B92" t="str">
        <f>VLOOKUP($A92,Sheet2!$A$2:$B$82,2,FALSE)</f>
        <v>B(ghi)P</v>
      </c>
      <c r="C92" s="7" t="s">
        <v>121</v>
      </c>
      <c r="D92" t="str">
        <f>VLOOKUP(A92,Sheet2!$A$2:$G$96,3,FALSE)</f>
        <v>org milj</v>
      </c>
      <c r="E92" t="str">
        <f>VLOOKUP(A92,Sheet2!$A$2:$G$96,4,FALSE)</f>
        <v>PAH</v>
      </c>
      <c r="F92" s="1">
        <v>45000</v>
      </c>
      <c r="G92" t="str">
        <f t="shared" si="5"/>
        <v>slamtank</v>
      </c>
      <c r="H92" s="7">
        <v>1.4E-2</v>
      </c>
      <c r="I92" t="b">
        <f t="shared" si="3"/>
        <v>0</v>
      </c>
      <c r="J92" s="4">
        <v>1.4E-2</v>
      </c>
      <c r="K92" t="str">
        <f>IF(LEN(VLOOKUP(B92,Sheet2!$B$2:$G$96,5,FALSE))=0,"",VLOOKUP(B92,Sheet2!$B$2:$G$96,5,FALSE))</f>
        <v/>
      </c>
      <c r="L92" t="str">
        <f>IF(LEN(VLOOKUP(B92,Sheet2!$B$2:$G$96,6,FALSE))=0,"",VLOOKUP(B92,Sheet2!$B$2:$G$96,6,FALSE))</f>
        <v/>
      </c>
      <c r="M92" t="b">
        <f t="shared" si="4"/>
        <v>0</v>
      </c>
      <c r="N92">
        <v>153</v>
      </c>
      <c r="O92" t="b">
        <f>VLOOKUP(A92,Sheet2!$A$2:$G$74,5,FALSE)</f>
        <v>0</v>
      </c>
    </row>
    <row r="93" spans="1:15" x14ac:dyDescent="0.25">
      <c r="A93" s="6" t="s">
        <v>116</v>
      </c>
      <c r="B93" t="str">
        <f>VLOOKUP($A93,Sheet2!$A$2:$B$82,2,FALSE)</f>
        <v>B(ghi)P</v>
      </c>
      <c r="C93" s="7" t="s">
        <v>121</v>
      </c>
      <c r="D93" t="str">
        <f>VLOOKUP(A93,Sheet2!$A$2:$G$96,3,FALSE)</f>
        <v>org milj</v>
      </c>
      <c r="E93" t="str">
        <f>VLOOKUP(A93,Sheet2!$A$2:$G$96,4,FALSE)</f>
        <v>PAH</v>
      </c>
      <c r="F93" s="1">
        <v>45000</v>
      </c>
      <c r="G93" t="str">
        <f t="shared" si="5"/>
        <v>inn</v>
      </c>
      <c r="H93" s="6"/>
      <c r="I93" t="str">
        <f t="shared" si="3"/>
        <v/>
      </c>
      <c r="J93" s="4" t="s">
        <v>119</v>
      </c>
      <c r="K93" t="str">
        <f>IF(LEN(VLOOKUP(B93,Sheet2!$B$2:$G$96,5,FALSE))=0,"",VLOOKUP(B93,Sheet2!$B$2:$G$96,5,FALSE))</f>
        <v/>
      </c>
      <c r="L93" t="str">
        <f>IF(LEN(VLOOKUP(B93,Sheet2!$B$2:$G$96,6,FALSE))=0,"",VLOOKUP(B93,Sheet2!$B$2:$G$96,6,FALSE))</f>
        <v/>
      </c>
      <c r="M93" t="b">
        <f t="shared" si="4"/>
        <v>0</v>
      </c>
      <c r="N93">
        <v>152</v>
      </c>
      <c r="O93" t="b">
        <f>VLOOKUP(A93,Sheet2!$A$2:$G$74,5,FALSE)</f>
        <v>0</v>
      </c>
    </row>
    <row r="94" spans="1:15" x14ac:dyDescent="0.25">
      <c r="A94" s="6" t="s">
        <v>116</v>
      </c>
      <c r="B94" t="str">
        <f>VLOOKUP($A94,Sheet2!$A$2:$B$82,2,FALSE)</f>
        <v>B(ghi)P</v>
      </c>
      <c r="C94" s="7" t="s">
        <v>121</v>
      </c>
      <c r="D94" t="str">
        <f>VLOOKUP(A94,Sheet2!$A$2:$G$96,3,FALSE)</f>
        <v>org milj</v>
      </c>
      <c r="E94" t="str">
        <f>VLOOKUP(A94,Sheet2!$A$2:$G$96,4,FALSE)</f>
        <v>PAH</v>
      </c>
      <c r="F94" s="1">
        <v>45000</v>
      </c>
      <c r="G94" t="str">
        <f t="shared" si="5"/>
        <v>ut</v>
      </c>
      <c r="H94" s="6"/>
      <c r="I94" t="str">
        <f t="shared" si="3"/>
        <v/>
      </c>
      <c r="J94" s="4" t="s">
        <v>119</v>
      </c>
      <c r="K94" t="str">
        <f>IF(LEN(VLOOKUP(B94,Sheet2!$B$2:$G$96,5,FALSE))=0,"",VLOOKUP(B94,Sheet2!$B$2:$G$96,5,FALSE))</f>
        <v/>
      </c>
      <c r="L94" t="str">
        <f>IF(LEN(VLOOKUP(B94,Sheet2!$B$2:$G$96,6,FALSE))=0,"",VLOOKUP(B94,Sheet2!$B$2:$G$96,6,FALSE))</f>
        <v/>
      </c>
      <c r="M94" t="b">
        <f t="shared" si="4"/>
        <v>0</v>
      </c>
      <c r="N94">
        <v>151</v>
      </c>
      <c r="O94" t="b">
        <f>VLOOKUP(A94,Sheet2!$A$2:$G$74,5,FALSE)</f>
        <v>0</v>
      </c>
    </row>
    <row r="95" spans="1:15" x14ac:dyDescent="0.25">
      <c r="A95" s="6" t="s">
        <v>39</v>
      </c>
      <c r="B95" t="str">
        <f>VLOOKUP($A95,Sheet2!$A$2:$B$82,2,FALSE)</f>
        <v>Benzen</v>
      </c>
      <c r="C95" t="s">
        <v>11</v>
      </c>
      <c r="D95" t="str">
        <f>VLOOKUP(A95,Sheet2!$A$2:$G$96,3,FALSE)</f>
        <v>org milj</v>
      </c>
      <c r="E95" t="str">
        <f>VLOOKUP(A95,Sheet2!$A$2:$G$96,4,FALSE)</f>
        <v>BTEX</v>
      </c>
      <c r="F95" s="1">
        <v>45000</v>
      </c>
      <c r="G95" t="str">
        <f t="shared" si="5"/>
        <v>slamtank</v>
      </c>
      <c r="H95" s="7"/>
      <c r="I95" t="str">
        <f t="shared" si="3"/>
        <v/>
      </c>
      <c r="J95" s="4" t="s">
        <v>119</v>
      </c>
      <c r="K95" t="str">
        <f>IF(LEN(VLOOKUP(B95,Sheet2!$B$2:$G$96,5,FALSE))=0,"",VLOOKUP(B95,Sheet2!$B$2:$G$96,5,FALSE))</f>
        <v/>
      </c>
      <c r="L95" t="str">
        <f>IF(LEN(VLOOKUP(B95,Sheet2!$B$2:$G$96,6,FALSE))=0,"",VLOOKUP(B95,Sheet2!$B$2:$G$96,6,FALSE))</f>
        <v/>
      </c>
      <c r="M95" t="b">
        <f t="shared" si="4"/>
        <v>0</v>
      </c>
      <c r="N95">
        <v>153</v>
      </c>
      <c r="O95" t="b">
        <f>VLOOKUP(A95,Sheet2!$A$2:$G$74,5,FALSE)</f>
        <v>0</v>
      </c>
    </row>
    <row r="96" spans="1:15" x14ac:dyDescent="0.25">
      <c r="A96" t="s">
        <v>39</v>
      </c>
      <c r="B96" t="str">
        <f>VLOOKUP($A96,Sheet2!$A$2:$B$82,2,FALSE)</f>
        <v>Benzen</v>
      </c>
      <c r="C96" t="s">
        <v>11</v>
      </c>
      <c r="D96" t="str">
        <f>VLOOKUP(A96,Sheet2!$A$2:$G$96,3,FALSE)</f>
        <v>org milj</v>
      </c>
      <c r="E96" t="str">
        <f>VLOOKUP(A96,Sheet2!$A$2:$G$96,4,FALSE)</f>
        <v>BTEX</v>
      </c>
      <c r="F96" s="1">
        <v>44858</v>
      </c>
      <c r="G96" t="str">
        <f t="shared" si="5"/>
        <v>inn</v>
      </c>
      <c r="H96">
        <v>0.6</v>
      </c>
      <c r="I96" t="b">
        <f t="shared" si="3"/>
        <v>0</v>
      </c>
      <c r="J96" s="4">
        <v>0.6</v>
      </c>
      <c r="K96" t="str">
        <f>IF(LEN(VLOOKUP(B96,Sheet2!$B$2:$G$96,5,FALSE))=0,"",VLOOKUP(B96,Sheet2!$B$2:$G$96,5,FALSE))</f>
        <v/>
      </c>
      <c r="L96" t="str">
        <f>IF(LEN(VLOOKUP(B96,Sheet2!$B$2:$G$96,6,FALSE))=0,"",VLOOKUP(B96,Sheet2!$B$2:$G$96,6,FALSE))</f>
        <v/>
      </c>
      <c r="M96" t="b">
        <f t="shared" si="4"/>
        <v>0</v>
      </c>
      <c r="N96">
        <v>152</v>
      </c>
      <c r="O96" t="b">
        <f>VLOOKUP(A96,Sheet2!$A$2:$G$74,5,FALSE)</f>
        <v>0</v>
      </c>
    </row>
    <row r="97" spans="1:15" x14ac:dyDescent="0.25">
      <c r="A97" t="s">
        <v>39</v>
      </c>
      <c r="B97" t="str">
        <f>VLOOKUP($A97,Sheet2!$A$2:$B$82,2,FALSE)</f>
        <v>Benzen</v>
      </c>
      <c r="C97" t="s">
        <v>11</v>
      </c>
      <c r="D97" t="str">
        <f>VLOOKUP(A97,Sheet2!$A$2:$G$96,3,FALSE)</f>
        <v>org milj</v>
      </c>
      <c r="E97" t="str">
        <f>VLOOKUP(A97,Sheet2!$A$2:$G$96,4,FALSE)</f>
        <v>BTEX</v>
      </c>
      <c r="F97" s="1">
        <v>44865</v>
      </c>
      <c r="G97" t="str">
        <f t="shared" si="5"/>
        <v>inn</v>
      </c>
      <c r="H97">
        <v>0.46</v>
      </c>
      <c r="I97" t="b">
        <f t="shared" si="3"/>
        <v>0</v>
      </c>
      <c r="J97" s="4">
        <v>0.46</v>
      </c>
      <c r="K97" t="str">
        <f>IF(LEN(VLOOKUP(B97,Sheet2!$B$2:$G$96,5,FALSE))=0,"",VLOOKUP(B97,Sheet2!$B$2:$G$96,5,FALSE))</f>
        <v/>
      </c>
      <c r="L97" t="str">
        <f>IF(LEN(VLOOKUP(B97,Sheet2!$B$2:$G$96,6,FALSE))=0,"",VLOOKUP(B97,Sheet2!$B$2:$G$96,6,FALSE))</f>
        <v/>
      </c>
      <c r="M97" t="b">
        <f t="shared" si="4"/>
        <v>0</v>
      </c>
      <c r="N97">
        <v>152</v>
      </c>
      <c r="O97" t="b">
        <f>VLOOKUP(A97,Sheet2!$A$2:$G$74,5,FALSE)</f>
        <v>0</v>
      </c>
    </row>
    <row r="98" spans="1:15" x14ac:dyDescent="0.25">
      <c r="A98" s="6" t="s">
        <v>155</v>
      </c>
      <c r="B98" t="str">
        <f>VLOOKUP($A98,Sheet2!$A$2:$B$82,2,FALSE)</f>
        <v>B(k)F</v>
      </c>
      <c r="C98" s="7" t="s">
        <v>121</v>
      </c>
      <c r="D98" t="str">
        <f>VLOOKUP(A98,Sheet2!$A$2:$G$96,3,FALSE)</f>
        <v>org milj</v>
      </c>
      <c r="E98" t="str">
        <f>VLOOKUP(A98,Sheet2!$A$2:$G$96,4,FALSE)</f>
        <v>PAH</v>
      </c>
      <c r="F98" s="1">
        <v>45000</v>
      </c>
      <c r="G98" t="str">
        <f t="shared" si="5"/>
        <v>slamtank</v>
      </c>
      <c r="H98" s="7">
        <v>0.129</v>
      </c>
      <c r="I98" t="b">
        <f t="shared" si="3"/>
        <v>0</v>
      </c>
      <c r="J98" s="4">
        <v>0.129</v>
      </c>
      <c r="K98" t="str">
        <f>IF(LEN(VLOOKUP(B98,Sheet2!$B$2:$G$96,5,FALSE))=0,"",VLOOKUP(B98,Sheet2!$B$2:$G$96,5,FALSE))</f>
        <v/>
      </c>
      <c r="L98" t="str">
        <f>IF(LEN(VLOOKUP(B98,Sheet2!$B$2:$G$96,6,FALSE))=0,"",VLOOKUP(B98,Sheet2!$B$2:$G$96,6,FALSE))</f>
        <v/>
      </c>
      <c r="M98" t="b">
        <f t="shared" si="4"/>
        <v>0</v>
      </c>
      <c r="N98">
        <v>153</v>
      </c>
      <c r="O98" t="b">
        <f>VLOOKUP(A98,Sheet2!$A$2:$G$74,5,FALSE)</f>
        <v>0</v>
      </c>
    </row>
    <row r="99" spans="1:15" x14ac:dyDescent="0.25">
      <c r="A99" s="6" t="s">
        <v>155</v>
      </c>
      <c r="B99" t="str">
        <f>VLOOKUP($A99,Sheet2!$A$2:$B$82,2,FALSE)</f>
        <v>B(k)F</v>
      </c>
      <c r="C99" s="7" t="s">
        <v>121</v>
      </c>
      <c r="D99" t="str">
        <f>VLOOKUP(A99,Sheet2!$A$2:$G$96,3,FALSE)</f>
        <v>org milj</v>
      </c>
      <c r="E99" t="str">
        <f>VLOOKUP(A99,Sheet2!$A$2:$G$96,4,FALSE)</f>
        <v>PAH</v>
      </c>
      <c r="F99" s="1">
        <v>45000</v>
      </c>
      <c r="G99" t="str">
        <f t="shared" si="5"/>
        <v>inn</v>
      </c>
      <c r="H99" s="6"/>
      <c r="I99" t="str">
        <f t="shared" si="3"/>
        <v/>
      </c>
      <c r="J99" s="4" t="s">
        <v>119</v>
      </c>
      <c r="K99" t="str">
        <f>IF(LEN(VLOOKUP(B99,Sheet2!$B$2:$G$96,5,FALSE))=0,"",VLOOKUP(B99,Sheet2!$B$2:$G$96,5,FALSE))</f>
        <v/>
      </c>
      <c r="L99" t="str">
        <f>IF(LEN(VLOOKUP(B99,Sheet2!$B$2:$G$96,6,FALSE))=0,"",VLOOKUP(B99,Sheet2!$B$2:$G$96,6,FALSE))</f>
        <v/>
      </c>
      <c r="M99" t="b">
        <f t="shared" si="4"/>
        <v>0</v>
      </c>
      <c r="N99">
        <v>152</v>
      </c>
      <c r="O99" t="b">
        <f>VLOOKUP(A99,Sheet2!$A$2:$G$74,5,FALSE)</f>
        <v>0</v>
      </c>
    </row>
    <row r="100" spans="1:15" x14ac:dyDescent="0.25">
      <c r="A100" s="6" t="s">
        <v>155</v>
      </c>
      <c r="B100" t="str">
        <f>VLOOKUP($A100,Sheet2!$A$2:$B$82,2,FALSE)</f>
        <v>B(k)F</v>
      </c>
      <c r="C100" s="7" t="s">
        <v>121</v>
      </c>
      <c r="D100" t="str">
        <f>VLOOKUP(A100,Sheet2!$A$2:$G$96,3,FALSE)</f>
        <v>org milj</v>
      </c>
      <c r="E100" t="str">
        <f>VLOOKUP(A100,Sheet2!$A$2:$G$96,4,FALSE)</f>
        <v>PAH</v>
      </c>
      <c r="F100" s="1">
        <v>45000</v>
      </c>
      <c r="G100" t="str">
        <f t="shared" si="5"/>
        <v>ut</v>
      </c>
      <c r="H100" s="6"/>
      <c r="I100" t="str">
        <f t="shared" si="3"/>
        <v/>
      </c>
      <c r="J100" s="4" t="s">
        <v>119</v>
      </c>
      <c r="K100" t="str">
        <f>IF(LEN(VLOOKUP(B100,Sheet2!$B$2:$G$96,5,FALSE))=0,"",VLOOKUP(B100,Sheet2!$B$2:$G$96,5,FALSE))</f>
        <v/>
      </c>
      <c r="L100" t="str">
        <f>IF(LEN(VLOOKUP(B100,Sheet2!$B$2:$G$96,6,FALSE))=0,"",VLOOKUP(B100,Sheet2!$B$2:$G$96,6,FALSE))</f>
        <v/>
      </c>
      <c r="M100" t="b">
        <f t="shared" si="4"/>
        <v>0</v>
      </c>
      <c r="N100">
        <v>151</v>
      </c>
      <c r="O100" t="b">
        <f>VLOOKUP(A100,Sheet2!$A$2:$G$74,5,FALSE)</f>
        <v>0</v>
      </c>
    </row>
    <row r="101" spans="1:15" x14ac:dyDescent="0.25">
      <c r="A101" t="s">
        <v>39</v>
      </c>
      <c r="B101" t="str">
        <f>VLOOKUP($A101,Sheet2!$A$2:$B$82,2,FALSE)</f>
        <v>Benzen</v>
      </c>
      <c r="C101" t="s">
        <v>11</v>
      </c>
      <c r="D101" t="str">
        <f>VLOOKUP(A101,Sheet2!$A$2:$G$96,3,FALSE)</f>
        <v>org milj</v>
      </c>
      <c r="E101" t="str">
        <f>VLOOKUP(A101,Sheet2!$A$2:$G$96,4,FALSE)</f>
        <v>BTEX</v>
      </c>
      <c r="F101" s="1">
        <v>44872</v>
      </c>
      <c r="G101" t="str">
        <f t="shared" si="5"/>
        <v>inn</v>
      </c>
      <c r="I101" t="str">
        <f t="shared" si="3"/>
        <v/>
      </c>
      <c r="K101" t="str">
        <f>IF(LEN(VLOOKUP(B101,Sheet2!$B$2:$G$96,5,FALSE))=0,"",VLOOKUP(B101,Sheet2!$B$2:$G$96,5,FALSE))</f>
        <v/>
      </c>
      <c r="L101" t="str">
        <f>IF(LEN(VLOOKUP(B101,Sheet2!$B$2:$G$96,6,FALSE))=0,"",VLOOKUP(B101,Sheet2!$B$2:$G$96,6,FALSE))</f>
        <v/>
      </c>
      <c r="M101" t="str">
        <f t="shared" si="4"/>
        <v/>
      </c>
      <c r="N101">
        <v>152</v>
      </c>
      <c r="O101" t="b">
        <f>VLOOKUP(A101,Sheet2!$A$2:$G$74,5,FALSE)</f>
        <v>0</v>
      </c>
    </row>
    <row r="102" spans="1:15" x14ac:dyDescent="0.25">
      <c r="A102" t="s">
        <v>39</v>
      </c>
      <c r="B102" t="str">
        <f>VLOOKUP($A102,Sheet2!$A$2:$B$82,2,FALSE)</f>
        <v>Benzen</v>
      </c>
      <c r="C102" t="s">
        <v>11</v>
      </c>
      <c r="D102" t="str">
        <f>VLOOKUP(A102,Sheet2!$A$2:$G$96,3,FALSE)</f>
        <v>org milj</v>
      </c>
      <c r="E102" t="str">
        <f>VLOOKUP(A102,Sheet2!$A$2:$G$96,4,FALSE)</f>
        <v>BTEX</v>
      </c>
      <c r="F102" s="1">
        <v>44886</v>
      </c>
      <c r="G102" t="str">
        <f t="shared" si="5"/>
        <v>inn</v>
      </c>
      <c r="H102">
        <v>0.23</v>
      </c>
      <c r="I102" t="b">
        <f t="shared" si="3"/>
        <v>0</v>
      </c>
      <c r="J102" s="4">
        <v>0.23</v>
      </c>
      <c r="K102" t="str">
        <f>IF(LEN(VLOOKUP(B102,Sheet2!$B$2:$G$96,5,FALSE))=0,"",VLOOKUP(B102,Sheet2!$B$2:$G$96,5,FALSE))</f>
        <v/>
      </c>
      <c r="L102" t="str">
        <f>IF(LEN(VLOOKUP(B102,Sheet2!$B$2:$G$96,6,FALSE))=0,"",VLOOKUP(B102,Sheet2!$B$2:$G$96,6,FALSE))</f>
        <v/>
      </c>
      <c r="M102" t="b">
        <f t="shared" si="4"/>
        <v>0</v>
      </c>
      <c r="N102">
        <v>152</v>
      </c>
      <c r="O102" t="b">
        <f>VLOOKUP(A102,Sheet2!$A$2:$G$74,5,FALSE)</f>
        <v>0</v>
      </c>
    </row>
    <row r="103" spans="1:15" x14ac:dyDescent="0.25">
      <c r="A103" t="s">
        <v>39</v>
      </c>
      <c r="B103" t="str">
        <f>VLOOKUP($A103,Sheet2!$A$2:$B$82,2,FALSE)</f>
        <v>Benzen</v>
      </c>
      <c r="C103" t="s">
        <v>11</v>
      </c>
      <c r="D103" t="str">
        <f>VLOOKUP(A103,Sheet2!$A$2:$G$96,3,FALSE)</f>
        <v>org milj</v>
      </c>
      <c r="E103" t="str">
        <f>VLOOKUP(A103,Sheet2!$A$2:$G$96,4,FALSE)</f>
        <v>BTEX</v>
      </c>
      <c r="F103" s="1">
        <v>44907</v>
      </c>
      <c r="G103" t="str">
        <f t="shared" si="5"/>
        <v>inn</v>
      </c>
      <c r="H103">
        <v>0.71</v>
      </c>
      <c r="I103" t="b">
        <f t="shared" si="3"/>
        <v>0</v>
      </c>
      <c r="J103" s="4">
        <v>0.71</v>
      </c>
      <c r="K103" t="str">
        <f>IF(LEN(VLOOKUP(B103,Sheet2!$B$2:$G$96,5,FALSE))=0,"",VLOOKUP(B103,Sheet2!$B$2:$G$96,5,FALSE))</f>
        <v/>
      </c>
      <c r="L103" t="str">
        <f>IF(LEN(VLOOKUP(B103,Sheet2!$B$2:$G$96,6,FALSE))=0,"",VLOOKUP(B103,Sheet2!$B$2:$G$96,6,FALSE))</f>
        <v/>
      </c>
      <c r="M103" t="b">
        <f t="shared" si="4"/>
        <v>0</v>
      </c>
      <c r="N103">
        <v>152</v>
      </c>
      <c r="O103" t="b">
        <f>VLOOKUP(A103,Sheet2!$A$2:$G$74,5,FALSE)</f>
        <v>0</v>
      </c>
    </row>
    <row r="104" spans="1:15" x14ac:dyDescent="0.25">
      <c r="A104" t="s">
        <v>39</v>
      </c>
      <c r="B104" t="str">
        <f>VLOOKUP($A104,Sheet2!$A$2:$B$82,2,FALSE)</f>
        <v>Benzen</v>
      </c>
      <c r="C104" t="s">
        <v>11</v>
      </c>
      <c r="D104" t="str">
        <f>VLOOKUP(A104,Sheet2!$A$2:$G$96,3,FALSE)</f>
        <v>org milj</v>
      </c>
      <c r="E104" t="str">
        <f>VLOOKUP(A104,Sheet2!$A$2:$G$96,4,FALSE)</f>
        <v>BTEX</v>
      </c>
      <c r="F104" s="1">
        <v>44970</v>
      </c>
      <c r="G104" t="str">
        <f t="shared" si="5"/>
        <v>inn</v>
      </c>
      <c r="H104">
        <v>0.96</v>
      </c>
      <c r="I104" t="b">
        <f t="shared" si="3"/>
        <v>0</v>
      </c>
      <c r="J104" s="4">
        <v>0.96</v>
      </c>
      <c r="K104" t="str">
        <f>IF(LEN(VLOOKUP(B104,Sheet2!$B$2:$G$96,5,FALSE))=0,"",VLOOKUP(B104,Sheet2!$B$2:$G$96,5,FALSE))</f>
        <v/>
      </c>
      <c r="L104" t="str">
        <f>IF(LEN(VLOOKUP(B104,Sheet2!$B$2:$G$96,6,FALSE))=0,"",VLOOKUP(B104,Sheet2!$B$2:$G$96,6,FALSE))</f>
        <v/>
      </c>
      <c r="M104" t="b">
        <f t="shared" si="4"/>
        <v>0</v>
      </c>
      <c r="N104">
        <v>152</v>
      </c>
      <c r="O104" t="b">
        <f>VLOOKUP(A104,Sheet2!$A$2:$G$74,5,FALSE)</f>
        <v>0</v>
      </c>
    </row>
    <row r="105" spans="1:15" x14ac:dyDescent="0.25">
      <c r="A105" t="s">
        <v>39</v>
      </c>
      <c r="B105" t="str">
        <f>VLOOKUP($A105,Sheet2!$A$2:$B$82,2,FALSE)</f>
        <v>Benzen</v>
      </c>
      <c r="C105" t="s">
        <v>11</v>
      </c>
      <c r="D105" t="str">
        <f>VLOOKUP(A105,Sheet2!$A$2:$G$96,3,FALSE)</f>
        <v>org milj</v>
      </c>
      <c r="E105" t="str">
        <f>VLOOKUP(A105,Sheet2!$A$2:$G$96,4,FALSE)</f>
        <v>BTEX</v>
      </c>
      <c r="F105" s="1">
        <v>44984</v>
      </c>
      <c r="G105" t="str">
        <f t="shared" si="5"/>
        <v>inn</v>
      </c>
      <c r="H105">
        <v>0.91</v>
      </c>
      <c r="I105" t="b">
        <f t="shared" si="3"/>
        <v>0</v>
      </c>
      <c r="J105" s="4">
        <v>0.91</v>
      </c>
      <c r="K105" t="str">
        <f>IF(LEN(VLOOKUP(B105,Sheet2!$B$2:$G$96,5,FALSE))=0,"",VLOOKUP(B105,Sheet2!$B$2:$G$96,5,FALSE))</f>
        <v/>
      </c>
      <c r="L105" t="str">
        <f>IF(LEN(VLOOKUP(B105,Sheet2!$B$2:$G$96,6,FALSE))=0,"",VLOOKUP(B105,Sheet2!$B$2:$G$96,6,FALSE))</f>
        <v/>
      </c>
      <c r="M105" t="b">
        <f t="shared" si="4"/>
        <v>0</v>
      </c>
      <c r="N105">
        <v>152</v>
      </c>
      <c r="O105" t="b">
        <f>VLOOKUP(A105,Sheet2!$A$2:$G$74,5,FALSE)</f>
        <v>0</v>
      </c>
    </row>
    <row r="106" spans="1:15" x14ac:dyDescent="0.25">
      <c r="A106" t="s">
        <v>39</v>
      </c>
      <c r="B106" t="str">
        <f>VLOOKUP($A106,Sheet2!$A$2:$B$82,2,FALSE)</f>
        <v>Benzen</v>
      </c>
      <c r="C106" t="s">
        <v>11</v>
      </c>
      <c r="D106" t="str">
        <f>VLOOKUP(A106,Sheet2!$A$2:$G$96,3,FALSE)</f>
        <v>org milj</v>
      </c>
      <c r="E106" t="str">
        <f>VLOOKUP(A106,Sheet2!$A$2:$G$96,4,FALSE)</f>
        <v>BTEX</v>
      </c>
      <c r="F106" s="1">
        <v>44879</v>
      </c>
      <c r="G106" t="str">
        <f t="shared" si="5"/>
        <v>inn</v>
      </c>
      <c r="H106" t="s">
        <v>15</v>
      </c>
      <c r="I106" t="b">
        <f t="shared" si="3"/>
        <v>1</v>
      </c>
      <c r="J106" s="4">
        <v>0.2</v>
      </c>
      <c r="K106" t="str">
        <f>IF(LEN(VLOOKUP(B106,Sheet2!$B$2:$G$96,5,FALSE))=0,"",VLOOKUP(B106,Sheet2!$B$2:$G$96,5,FALSE))</f>
        <v/>
      </c>
      <c r="L106" t="str">
        <f>IF(LEN(VLOOKUP(B106,Sheet2!$B$2:$G$96,6,FALSE))=0,"",VLOOKUP(B106,Sheet2!$B$2:$G$96,6,FALSE))</f>
        <v/>
      </c>
      <c r="M106" t="b">
        <f t="shared" si="4"/>
        <v>0</v>
      </c>
      <c r="N106">
        <v>152</v>
      </c>
      <c r="O106" t="b">
        <f>VLOOKUP(A106,Sheet2!$A$2:$G$74,5,FALSE)</f>
        <v>0</v>
      </c>
    </row>
    <row r="107" spans="1:15" x14ac:dyDescent="0.25">
      <c r="A107" s="6" t="s">
        <v>39</v>
      </c>
      <c r="B107" t="str">
        <f>VLOOKUP($A107,Sheet2!$A$2:$B$82,2,FALSE)</f>
        <v>Benzen</v>
      </c>
      <c r="C107" t="s">
        <v>11</v>
      </c>
      <c r="D107" t="str">
        <f>VLOOKUP(A107,Sheet2!$A$2:$G$96,3,FALSE)</f>
        <v>org milj</v>
      </c>
      <c r="E107" t="str">
        <f>VLOOKUP(A107,Sheet2!$A$2:$G$96,4,FALSE)</f>
        <v>BTEX</v>
      </c>
      <c r="F107" s="1">
        <v>45000</v>
      </c>
      <c r="G107" t="str">
        <f t="shared" si="5"/>
        <v>inn</v>
      </c>
      <c r="H107" s="6" t="s">
        <v>124</v>
      </c>
      <c r="I107" t="b">
        <f t="shared" si="3"/>
        <v>1</v>
      </c>
      <c r="J107" s="4">
        <v>0.2</v>
      </c>
      <c r="K107" t="str">
        <f>IF(LEN(VLOOKUP(B107,Sheet2!$B$2:$G$96,5,FALSE))=0,"",VLOOKUP(B107,Sheet2!$B$2:$G$96,5,FALSE))</f>
        <v/>
      </c>
      <c r="L107" t="str">
        <f>IF(LEN(VLOOKUP(B107,Sheet2!$B$2:$G$96,6,FALSE))=0,"",VLOOKUP(B107,Sheet2!$B$2:$G$96,6,FALSE))</f>
        <v/>
      </c>
      <c r="M107" t="b">
        <f t="shared" si="4"/>
        <v>0</v>
      </c>
      <c r="N107">
        <v>152</v>
      </c>
      <c r="O107" t="b">
        <f>VLOOKUP(A107,Sheet2!$A$2:$G$74,5,FALSE)</f>
        <v>0</v>
      </c>
    </row>
    <row r="108" spans="1:15" x14ac:dyDescent="0.25">
      <c r="A108" t="s">
        <v>39</v>
      </c>
      <c r="B108" t="str">
        <f>VLOOKUP($A108,Sheet2!$A$2:$B$82,2,FALSE)</f>
        <v>Benzen</v>
      </c>
      <c r="C108" t="s">
        <v>11</v>
      </c>
      <c r="D108" t="str">
        <f>VLOOKUP(A108,Sheet2!$A$2:$G$96,3,FALSE)</f>
        <v>org milj</v>
      </c>
      <c r="E108" t="str">
        <f>VLOOKUP(A108,Sheet2!$A$2:$G$96,4,FALSE)</f>
        <v>BTEX</v>
      </c>
      <c r="F108" s="1">
        <v>44858</v>
      </c>
      <c r="G108" t="str">
        <f t="shared" si="5"/>
        <v>ut</v>
      </c>
      <c r="H108">
        <v>0.27</v>
      </c>
      <c r="I108" t="b">
        <f t="shared" si="3"/>
        <v>0</v>
      </c>
      <c r="J108" s="4">
        <v>0.27</v>
      </c>
      <c r="K108" t="str">
        <f>IF(LEN(VLOOKUP(B108,Sheet2!$B$2:$G$96,5,FALSE))=0,"",VLOOKUP(B108,Sheet2!$B$2:$G$96,5,FALSE))</f>
        <v/>
      </c>
      <c r="L108" t="str">
        <f>IF(LEN(VLOOKUP(B108,Sheet2!$B$2:$G$96,6,FALSE))=0,"",VLOOKUP(B108,Sheet2!$B$2:$G$96,6,FALSE))</f>
        <v/>
      </c>
      <c r="M108" t="b">
        <f t="shared" si="4"/>
        <v>0</v>
      </c>
      <c r="N108">
        <v>151</v>
      </c>
      <c r="O108" t="b">
        <f>VLOOKUP(A108,Sheet2!$A$2:$G$74,5,FALSE)</f>
        <v>0</v>
      </c>
    </row>
    <row r="109" spans="1:15" x14ac:dyDescent="0.25">
      <c r="A109" t="s">
        <v>39</v>
      </c>
      <c r="B109" t="str">
        <f>VLOOKUP($A109,Sheet2!$A$2:$B$82,2,FALSE)</f>
        <v>Benzen</v>
      </c>
      <c r="C109" t="s">
        <v>11</v>
      </c>
      <c r="D109" t="str">
        <f>VLOOKUP(A109,Sheet2!$A$2:$G$96,3,FALSE)</f>
        <v>org milj</v>
      </c>
      <c r="E109" t="str">
        <f>VLOOKUP(A109,Sheet2!$A$2:$G$96,4,FALSE)</f>
        <v>BTEX</v>
      </c>
      <c r="F109" s="1">
        <v>44865</v>
      </c>
      <c r="G109" t="str">
        <f t="shared" si="5"/>
        <v>ut</v>
      </c>
      <c r="H109" t="s">
        <v>15</v>
      </c>
      <c r="I109" t="b">
        <f t="shared" si="3"/>
        <v>1</v>
      </c>
      <c r="J109" s="4">
        <v>0.2</v>
      </c>
      <c r="K109" t="str">
        <f>IF(LEN(VLOOKUP(B109,Sheet2!$B$2:$G$96,5,FALSE))=0,"",VLOOKUP(B109,Sheet2!$B$2:$G$96,5,FALSE))</f>
        <v/>
      </c>
      <c r="L109" t="str">
        <f>IF(LEN(VLOOKUP(B109,Sheet2!$B$2:$G$96,6,FALSE))=0,"",VLOOKUP(B109,Sheet2!$B$2:$G$96,6,FALSE))</f>
        <v/>
      </c>
      <c r="M109" t="b">
        <f t="shared" si="4"/>
        <v>0</v>
      </c>
      <c r="N109">
        <v>151</v>
      </c>
      <c r="O109" t="b">
        <f>VLOOKUP(A109,Sheet2!$A$2:$G$74,5,FALSE)</f>
        <v>0</v>
      </c>
    </row>
    <row r="110" spans="1:15" x14ac:dyDescent="0.25">
      <c r="A110" t="s">
        <v>39</v>
      </c>
      <c r="B110" t="str">
        <f>VLOOKUP($A110,Sheet2!$A$2:$B$82,2,FALSE)</f>
        <v>Benzen</v>
      </c>
      <c r="C110" t="s">
        <v>11</v>
      </c>
      <c r="D110" t="str">
        <f>VLOOKUP(A110,Sheet2!$A$2:$G$96,3,FALSE)</f>
        <v>org milj</v>
      </c>
      <c r="E110" t="str">
        <f>VLOOKUP(A110,Sheet2!$A$2:$G$96,4,FALSE)</f>
        <v>BTEX</v>
      </c>
      <c r="F110" s="1">
        <v>44872</v>
      </c>
      <c r="G110" t="str">
        <f t="shared" si="5"/>
        <v>ut</v>
      </c>
      <c r="I110" t="str">
        <f t="shared" si="3"/>
        <v/>
      </c>
      <c r="K110" t="str">
        <f>IF(LEN(VLOOKUP(B110,Sheet2!$B$2:$G$96,5,FALSE))=0,"",VLOOKUP(B110,Sheet2!$B$2:$G$96,5,FALSE))</f>
        <v/>
      </c>
      <c r="L110" t="str">
        <f>IF(LEN(VLOOKUP(B110,Sheet2!$B$2:$G$96,6,FALSE))=0,"",VLOOKUP(B110,Sheet2!$B$2:$G$96,6,FALSE))</f>
        <v/>
      </c>
      <c r="M110" t="str">
        <f t="shared" si="4"/>
        <v/>
      </c>
      <c r="N110">
        <v>151</v>
      </c>
      <c r="O110" t="b">
        <f>VLOOKUP(A110,Sheet2!$A$2:$G$74,5,FALSE)</f>
        <v>0</v>
      </c>
    </row>
    <row r="111" spans="1:15" x14ac:dyDescent="0.25">
      <c r="A111" t="s">
        <v>39</v>
      </c>
      <c r="B111" t="str">
        <f>VLOOKUP($A111,Sheet2!$A$2:$B$82,2,FALSE)</f>
        <v>Benzen</v>
      </c>
      <c r="C111" t="s">
        <v>11</v>
      </c>
      <c r="D111" t="str">
        <f>VLOOKUP(A111,Sheet2!$A$2:$G$96,3,FALSE)</f>
        <v>org milj</v>
      </c>
      <c r="E111" t="str">
        <f>VLOOKUP(A111,Sheet2!$A$2:$G$96,4,FALSE)</f>
        <v>BTEX</v>
      </c>
      <c r="F111" s="1">
        <v>44886</v>
      </c>
      <c r="G111" t="str">
        <f t="shared" si="5"/>
        <v>ut</v>
      </c>
      <c r="H111">
        <v>0.23</v>
      </c>
      <c r="I111" t="b">
        <f t="shared" si="3"/>
        <v>0</v>
      </c>
      <c r="J111" s="4">
        <v>0.23</v>
      </c>
      <c r="K111" t="str">
        <f>IF(LEN(VLOOKUP(B111,Sheet2!$B$2:$G$96,5,FALSE))=0,"",VLOOKUP(B111,Sheet2!$B$2:$G$96,5,FALSE))</f>
        <v/>
      </c>
      <c r="L111" t="str">
        <f>IF(LEN(VLOOKUP(B111,Sheet2!$B$2:$G$96,6,FALSE))=0,"",VLOOKUP(B111,Sheet2!$B$2:$G$96,6,FALSE))</f>
        <v/>
      </c>
      <c r="M111" t="b">
        <f t="shared" si="4"/>
        <v>0</v>
      </c>
      <c r="N111">
        <v>151</v>
      </c>
      <c r="O111" t="b">
        <f>VLOOKUP(A111,Sheet2!$A$2:$G$74,5,FALSE)</f>
        <v>0</v>
      </c>
    </row>
    <row r="112" spans="1:15" x14ac:dyDescent="0.25">
      <c r="A112" t="s">
        <v>39</v>
      </c>
      <c r="B112" t="str">
        <f>VLOOKUP($A112,Sheet2!$A$2:$B$82,2,FALSE)</f>
        <v>Benzen</v>
      </c>
      <c r="C112" t="s">
        <v>11</v>
      </c>
      <c r="D112" t="str">
        <f>VLOOKUP(A112,Sheet2!$A$2:$G$96,3,FALSE)</f>
        <v>org milj</v>
      </c>
      <c r="E112" t="str">
        <f>VLOOKUP(A112,Sheet2!$A$2:$G$96,4,FALSE)</f>
        <v>BTEX</v>
      </c>
      <c r="F112" s="1">
        <v>44907</v>
      </c>
      <c r="G112" t="str">
        <f t="shared" si="5"/>
        <v>ut</v>
      </c>
      <c r="H112">
        <v>0.21</v>
      </c>
      <c r="I112" t="b">
        <f t="shared" si="3"/>
        <v>0</v>
      </c>
      <c r="J112" s="4">
        <v>0.21</v>
      </c>
      <c r="K112" t="str">
        <f>IF(LEN(VLOOKUP(B112,Sheet2!$B$2:$G$96,5,FALSE))=0,"",VLOOKUP(B112,Sheet2!$B$2:$G$96,5,FALSE))</f>
        <v/>
      </c>
      <c r="L112" t="str">
        <f>IF(LEN(VLOOKUP(B112,Sheet2!$B$2:$G$96,6,FALSE))=0,"",VLOOKUP(B112,Sheet2!$B$2:$G$96,6,FALSE))</f>
        <v/>
      </c>
      <c r="M112" t="b">
        <f t="shared" si="4"/>
        <v>0</v>
      </c>
      <c r="N112">
        <v>151</v>
      </c>
      <c r="O112" t="b">
        <f>VLOOKUP(A112,Sheet2!$A$2:$G$74,5,FALSE)</f>
        <v>0</v>
      </c>
    </row>
    <row r="113" spans="1:15" x14ac:dyDescent="0.25">
      <c r="A113" t="s">
        <v>39</v>
      </c>
      <c r="B113" t="str">
        <f>VLOOKUP($A113,Sheet2!$A$2:$B$82,2,FALSE)</f>
        <v>Benzen</v>
      </c>
      <c r="C113" t="s">
        <v>11</v>
      </c>
      <c r="D113" t="str">
        <f>VLOOKUP(A113,Sheet2!$A$2:$G$96,3,FALSE)</f>
        <v>org milj</v>
      </c>
      <c r="E113" t="str">
        <f>VLOOKUP(A113,Sheet2!$A$2:$G$96,4,FALSE)</f>
        <v>BTEX</v>
      </c>
      <c r="F113" s="1">
        <v>44970</v>
      </c>
      <c r="G113" t="str">
        <f t="shared" si="5"/>
        <v>ut</v>
      </c>
      <c r="H113">
        <v>0.84</v>
      </c>
      <c r="I113" t="b">
        <f t="shared" si="3"/>
        <v>0</v>
      </c>
      <c r="J113" s="4">
        <v>0.84</v>
      </c>
      <c r="K113" t="str">
        <f>IF(LEN(VLOOKUP(B113,Sheet2!$B$2:$G$96,5,FALSE))=0,"",VLOOKUP(B113,Sheet2!$B$2:$G$96,5,FALSE))</f>
        <v/>
      </c>
      <c r="L113" t="str">
        <f>IF(LEN(VLOOKUP(B113,Sheet2!$B$2:$G$96,6,FALSE))=0,"",VLOOKUP(B113,Sheet2!$B$2:$G$96,6,FALSE))</f>
        <v/>
      </c>
      <c r="M113" t="b">
        <f t="shared" si="4"/>
        <v>0</v>
      </c>
      <c r="N113">
        <v>151</v>
      </c>
      <c r="O113" t="b">
        <f>VLOOKUP(A113,Sheet2!$A$2:$G$74,5,FALSE)</f>
        <v>0</v>
      </c>
    </row>
    <row r="114" spans="1:15" x14ac:dyDescent="0.25">
      <c r="A114" t="s">
        <v>39</v>
      </c>
      <c r="B114" t="str">
        <f>VLOOKUP($A114,Sheet2!$A$2:$B$82,2,FALSE)</f>
        <v>Benzen</v>
      </c>
      <c r="C114" t="s">
        <v>11</v>
      </c>
      <c r="D114" t="str">
        <f>VLOOKUP(A114,Sheet2!$A$2:$G$96,3,FALSE)</f>
        <v>org milj</v>
      </c>
      <c r="E114" t="str">
        <f>VLOOKUP(A114,Sheet2!$A$2:$G$96,4,FALSE)</f>
        <v>BTEX</v>
      </c>
      <c r="F114" s="1">
        <v>44984</v>
      </c>
      <c r="G114" t="str">
        <f t="shared" si="5"/>
        <v>ut</v>
      </c>
      <c r="H114">
        <v>1.01</v>
      </c>
      <c r="I114" t="b">
        <f t="shared" si="3"/>
        <v>0</v>
      </c>
      <c r="J114" s="4">
        <v>1.01</v>
      </c>
      <c r="K114" t="str">
        <f>IF(LEN(VLOOKUP(B114,Sheet2!$B$2:$G$96,5,FALSE))=0,"",VLOOKUP(B114,Sheet2!$B$2:$G$96,5,FALSE))</f>
        <v/>
      </c>
      <c r="L114" t="str">
        <f>IF(LEN(VLOOKUP(B114,Sheet2!$B$2:$G$96,6,FALSE))=0,"",VLOOKUP(B114,Sheet2!$B$2:$G$96,6,FALSE))</f>
        <v/>
      </c>
      <c r="M114" t="b">
        <f t="shared" si="4"/>
        <v>0</v>
      </c>
      <c r="N114">
        <v>151</v>
      </c>
      <c r="O114" t="b">
        <f>VLOOKUP(A114,Sheet2!$A$2:$G$74,5,FALSE)</f>
        <v>0</v>
      </c>
    </row>
    <row r="115" spans="1:15" x14ac:dyDescent="0.25">
      <c r="A115" t="s">
        <v>39</v>
      </c>
      <c r="B115" t="str">
        <f>VLOOKUP($A115,Sheet2!$A$2:$B$82,2,FALSE)</f>
        <v>Benzen</v>
      </c>
      <c r="C115" t="s">
        <v>11</v>
      </c>
      <c r="D115" t="str">
        <f>VLOOKUP(A115,Sheet2!$A$2:$G$96,3,FALSE)</f>
        <v>org milj</v>
      </c>
      <c r="E115" t="str">
        <f>VLOOKUP(A115,Sheet2!$A$2:$G$96,4,FALSE)</f>
        <v>BTEX</v>
      </c>
      <c r="F115" s="1">
        <v>44879</v>
      </c>
      <c r="G115" t="str">
        <f t="shared" si="5"/>
        <v>ut</v>
      </c>
      <c r="H115">
        <v>0.25</v>
      </c>
      <c r="I115" t="b">
        <f t="shared" si="3"/>
        <v>0</v>
      </c>
      <c r="J115" s="4">
        <v>0.25</v>
      </c>
      <c r="K115" t="str">
        <f>IF(LEN(VLOOKUP(B115,Sheet2!$B$2:$G$96,5,FALSE))=0,"",VLOOKUP(B115,Sheet2!$B$2:$G$96,5,FALSE))</f>
        <v/>
      </c>
      <c r="L115" t="str">
        <f>IF(LEN(VLOOKUP(B115,Sheet2!$B$2:$G$96,6,FALSE))=0,"",VLOOKUP(B115,Sheet2!$B$2:$G$96,6,FALSE))</f>
        <v/>
      </c>
      <c r="M115" t="b">
        <f t="shared" si="4"/>
        <v>0</v>
      </c>
      <c r="N115">
        <v>151</v>
      </c>
      <c r="O115" t="b">
        <f>VLOOKUP(A115,Sheet2!$A$2:$G$74,5,FALSE)</f>
        <v>0</v>
      </c>
    </row>
    <row r="116" spans="1:15" x14ac:dyDescent="0.25">
      <c r="A116" s="6" t="s">
        <v>39</v>
      </c>
      <c r="B116" t="str">
        <f>VLOOKUP($A116,Sheet2!$A$2:$B$82,2,FALSE)</f>
        <v>Benzen</v>
      </c>
      <c r="C116" t="s">
        <v>11</v>
      </c>
      <c r="D116" t="str">
        <f>VLOOKUP(A116,Sheet2!$A$2:$G$96,3,FALSE)</f>
        <v>org milj</v>
      </c>
      <c r="E116" t="str">
        <f>VLOOKUP(A116,Sheet2!$A$2:$G$96,4,FALSE)</f>
        <v>BTEX</v>
      </c>
      <c r="F116" s="1">
        <v>45000</v>
      </c>
      <c r="G116" t="str">
        <f t="shared" si="5"/>
        <v>ut</v>
      </c>
      <c r="H116" s="6" t="s">
        <v>124</v>
      </c>
      <c r="I116" t="b">
        <f t="shared" si="3"/>
        <v>1</v>
      </c>
      <c r="J116" s="4">
        <v>0.2</v>
      </c>
      <c r="K116" t="str">
        <f>IF(LEN(VLOOKUP(B116,Sheet2!$B$2:$G$96,5,FALSE))=0,"",VLOOKUP(B116,Sheet2!$B$2:$G$96,5,FALSE))</f>
        <v/>
      </c>
      <c r="L116" t="str">
        <f>IF(LEN(VLOOKUP(B116,Sheet2!$B$2:$G$96,6,FALSE))=0,"",VLOOKUP(B116,Sheet2!$B$2:$G$96,6,FALSE))</f>
        <v/>
      </c>
      <c r="M116" t="b">
        <f t="shared" si="4"/>
        <v>0</v>
      </c>
      <c r="N116">
        <v>151</v>
      </c>
      <c r="O116" t="b">
        <f>VLOOKUP(A116,Sheet2!$A$2:$G$74,5,FALSE)</f>
        <v>0</v>
      </c>
    </row>
    <row r="117" spans="1:15" x14ac:dyDescent="0.25">
      <c r="A117" t="s">
        <v>12</v>
      </c>
      <c r="B117" t="str">
        <f>VLOOKUP($A117,Sheet2!$A$2:$B$82,2,FALSE)</f>
        <v>Pb</v>
      </c>
      <c r="C117" t="s">
        <v>11</v>
      </c>
      <c r="D117" t="str">
        <f>VLOOKUP(A117,Sheet2!$A$2:$G$96,3,FALSE)</f>
        <v>tungmetaller</v>
      </c>
      <c r="E117" t="str">
        <f>VLOOKUP(A117,Sheet2!$A$2:$G$96,4,FALSE)</f>
        <v>tungmetaller</v>
      </c>
      <c r="F117" s="1">
        <v>44858</v>
      </c>
      <c r="G117" t="str">
        <f t="shared" si="5"/>
        <v>inn</v>
      </c>
      <c r="H117">
        <v>8.5</v>
      </c>
      <c r="I117" t="b">
        <f t="shared" si="3"/>
        <v>0</v>
      </c>
      <c r="J117" s="4">
        <v>8.5</v>
      </c>
      <c r="K117">
        <f>IF(LEN(VLOOKUP(B117,Sheet2!$B$2:$G$96,5,FALSE))=0,"",VLOOKUP(B117,Sheet2!$B$2:$G$96,5,FALSE))</f>
        <v>50</v>
      </c>
      <c r="L117" t="str">
        <f>IF(LEN(VLOOKUP(B117,Sheet2!$B$2:$G$96,6,FALSE))=0,"",VLOOKUP(B117,Sheet2!$B$2:$G$96,6,FALSE))</f>
        <v/>
      </c>
      <c r="M117" t="b">
        <f t="shared" si="4"/>
        <v>0</v>
      </c>
      <c r="N117">
        <v>152</v>
      </c>
      <c r="O117" t="b">
        <f>VLOOKUP(A117,Sheet2!$A$2:$G$74,5,FALSE)</f>
        <v>1</v>
      </c>
    </row>
    <row r="118" spans="1:15" x14ac:dyDescent="0.25">
      <c r="A118" t="s">
        <v>12</v>
      </c>
      <c r="B118" t="str">
        <f>VLOOKUP($A118,Sheet2!$A$2:$B$82,2,FALSE)</f>
        <v>Pb</v>
      </c>
      <c r="C118" t="s">
        <v>11</v>
      </c>
      <c r="D118" t="str">
        <f>VLOOKUP(A118,Sheet2!$A$2:$G$96,3,FALSE)</f>
        <v>tungmetaller</v>
      </c>
      <c r="E118" t="str">
        <f>VLOOKUP(A118,Sheet2!$A$2:$G$96,4,FALSE)</f>
        <v>tungmetaller</v>
      </c>
      <c r="F118" s="1">
        <v>44865</v>
      </c>
      <c r="G118" t="str">
        <f t="shared" si="5"/>
        <v>inn</v>
      </c>
      <c r="H118">
        <v>36.1</v>
      </c>
      <c r="I118" t="b">
        <f t="shared" si="3"/>
        <v>0</v>
      </c>
      <c r="J118" s="4">
        <v>36.1</v>
      </c>
      <c r="K118">
        <f>IF(LEN(VLOOKUP(B118,Sheet2!$B$2:$G$96,5,FALSE))=0,"",VLOOKUP(B118,Sheet2!$B$2:$G$96,5,FALSE))</f>
        <v>50</v>
      </c>
      <c r="L118" t="str">
        <f>IF(LEN(VLOOKUP(B118,Sheet2!$B$2:$G$96,6,FALSE))=0,"",VLOOKUP(B118,Sheet2!$B$2:$G$96,6,FALSE))</f>
        <v/>
      </c>
      <c r="M118" t="b">
        <f t="shared" si="4"/>
        <v>0</v>
      </c>
      <c r="N118">
        <v>152</v>
      </c>
      <c r="O118" t="b">
        <f>VLOOKUP(A118,Sheet2!$A$2:$G$74,5,FALSE)</f>
        <v>1</v>
      </c>
    </row>
    <row r="119" spans="1:15" x14ac:dyDescent="0.25">
      <c r="A119" t="s">
        <v>12</v>
      </c>
      <c r="B119" t="str">
        <f>VLOOKUP($A119,Sheet2!$A$2:$B$82,2,FALSE)</f>
        <v>Pb</v>
      </c>
      <c r="C119" t="s">
        <v>11</v>
      </c>
      <c r="D119" t="str">
        <f>VLOOKUP(A119,Sheet2!$A$2:$G$96,3,FALSE)</f>
        <v>tungmetaller</v>
      </c>
      <c r="E119" t="str">
        <f>VLOOKUP(A119,Sheet2!$A$2:$G$96,4,FALSE)</f>
        <v>tungmetaller</v>
      </c>
      <c r="F119" s="1">
        <v>44872</v>
      </c>
      <c r="G119" t="str">
        <f t="shared" si="5"/>
        <v>inn</v>
      </c>
      <c r="H119">
        <v>17.3</v>
      </c>
      <c r="I119" t="b">
        <f t="shared" si="3"/>
        <v>0</v>
      </c>
      <c r="J119" s="4">
        <v>17.3</v>
      </c>
      <c r="K119">
        <f>IF(LEN(VLOOKUP(B119,Sheet2!$B$2:$G$96,5,FALSE))=0,"",VLOOKUP(B119,Sheet2!$B$2:$G$96,5,FALSE))</f>
        <v>50</v>
      </c>
      <c r="L119" t="str">
        <f>IF(LEN(VLOOKUP(B119,Sheet2!$B$2:$G$96,6,FALSE))=0,"",VLOOKUP(B119,Sheet2!$B$2:$G$96,6,FALSE))</f>
        <v/>
      </c>
      <c r="M119" t="b">
        <f t="shared" si="4"/>
        <v>0</v>
      </c>
      <c r="N119">
        <v>152</v>
      </c>
      <c r="O119" t="b">
        <f>VLOOKUP(A119,Sheet2!$A$2:$G$74,5,FALSE)</f>
        <v>1</v>
      </c>
    </row>
    <row r="120" spans="1:15" x14ac:dyDescent="0.25">
      <c r="A120" t="s">
        <v>12</v>
      </c>
      <c r="B120" t="str">
        <f>VLOOKUP($A120,Sheet2!$A$2:$B$82,2,FALSE)</f>
        <v>Pb</v>
      </c>
      <c r="C120" t="s">
        <v>11</v>
      </c>
      <c r="D120" t="str">
        <f>VLOOKUP(A120,Sheet2!$A$2:$G$96,3,FALSE)</f>
        <v>tungmetaller</v>
      </c>
      <c r="E120" t="str">
        <f>VLOOKUP(A120,Sheet2!$A$2:$G$96,4,FALSE)</f>
        <v>tungmetaller</v>
      </c>
      <c r="F120" s="1">
        <v>44886</v>
      </c>
      <c r="G120" t="str">
        <f t="shared" si="5"/>
        <v>inn</v>
      </c>
      <c r="H120">
        <v>44.6</v>
      </c>
      <c r="I120" t="b">
        <f t="shared" si="3"/>
        <v>0</v>
      </c>
      <c r="J120" s="4">
        <v>44.6</v>
      </c>
      <c r="K120">
        <f>IF(LEN(VLOOKUP(B120,Sheet2!$B$2:$G$96,5,FALSE))=0,"",VLOOKUP(B120,Sheet2!$B$2:$G$96,5,FALSE))</f>
        <v>50</v>
      </c>
      <c r="L120" t="str">
        <f>IF(LEN(VLOOKUP(B120,Sheet2!$B$2:$G$96,6,FALSE))=0,"",VLOOKUP(B120,Sheet2!$B$2:$G$96,6,FALSE))</f>
        <v/>
      </c>
      <c r="M120" t="b">
        <f t="shared" si="4"/>
        <v>0</v>
      </c>
      <c r="N120">
        <v>152</v>
      </c>
      <c r="O120" t="b">
        <f>VLOOKUP(A120,Sheet2!$A$2:$G$74,5,FALSE)</f>
        <v>1</v>
      </c>
    </row>
    <row r="121" spans="1:15" x14ac:dyDescent="0.25">
      <c r="A121" t="s">
        <v>12</v>
      </c>
      <c r="B121" t="str">
        <f>VLOOKUP($A121,Sheet2!$A$2:$B$82,2,FALSE)</f>
        <v>Pb</v>
      </c>
      <c r="C121" t="s">
        <v>11</v>
      </c>
      <c r="D121" t="str">
        <f>VLOOKUP(A121,Sheet2!$A$2:$G$96,3,FALSE)</f>
        <v>tungmetaller</v>
      </c>
      <c r="E121" t="str">
        <f>VLOOKUP(A121,Sheet2!$A$2:$G$96,4,FALSE)</f>
        <v>tungmetaller</v>
      </c>
      <c r="F121" s="1">
        <v>44907</v>
      </c>
      <c r="G121" t="str">
        <f t="shared" si="5"/>
        <v>inn</v>
      </c>
      <c r="H121">
        <v>6.9</v>
      </c>
      <c r="I121" t="b">
        <f t="shared" si="3"/>
        <v>0</v>
      </c>
      <c r="J121" s="4">
        <v>6.9</v>
      </c>
      <c r="K121">
        <f>IF(LEN(VLOOKUP(B121,Sheet2!$B$2:$G$96,5,FALSE))=0,"",VLOOKUP(B121,Sheet2!$B$2:$G$96,5,FALSE))</f>
        <v>50</v>
      </c>
      <c r="L121" t="str">
        <f>IF(LEN(VLOOKUP(B121,Sheet2!$B$2:$G$96,6,FALSE))=0,"",VLOOKUP(B121,Sheet2!$B$2:$G$96,6,FALSE))</f>
        <v/>
      </c>
      <c r="M121" t="b">
        <f t="shared" si="4"/>
        <v>0</v>
      </c>
      <c r="N121">
        <v>152</v>
      </c>
      <c r="O121" t="b">
        <f>VLOOKUP(A121,Sheet2!$A$2:$G$74,5,FALSE)</f>
        <v>1</v>
      </c>
    </row>
    <row r="122" spans="1:15" x14ac:dyDescent="0.25">
      <c r="A122" t="s">
        <v>12</v>
      </c>
      <c r="B122" t="str">
        <f>VLOOKUP($A122,Sheet2!$A$2:$B$82,2,FALSE)</f>
        <v>Pb</v>
      </c>
      <c r="C122" t="s">
        <v>11</v>
      </c>
      <c r="D122" t="str">
        <f>VLOOKUP(A122,Sheet2!$A$2:$G$96,3,FALSE)</f>
        <v>tungmetaller</v>
      </c>
      <c r="E122" t="str">
        <f>VLOOKUP(A122,Sheet2!$A$2:$G$96,4,FALSE)</f>
        <v>tungmetaller</v>
      </c>
      <c r="F122" s="1">
        <v>44970</v>
      </c>
      <c r="G122" t="str">
        <f t="shared" si="5"/>
        <v>inn</v>
      </c>
      <c r="H122">
        <v>12.7</v>
      </c>
      <c r="I122" t="b">
        <f t="shared" si="3"/>
        <v>0</v>
      </c>
      <c r="J122" s="4">
        <v>12.7</v>
      </c>
      <c r="K122">
        <f>IF(LEN(VLOOKUP(B122,Sheet2!$B$2:$G$96,5,FALSE))=0,"",VLOOKUP(B122,Sheet2!$B$2:$G$96,5,FALSE))</f>
        <v>50</v>
      </c>
      <c r="L122" t="str">
        <f>IF(LEN(VLOOKUP(B122,Sheet2!$B$2:$G$96,6,FALSE))=0,"",VLOOKUP(B122,Sheet2!$B$2:$G$96,6,FALSE))</f>
        <v/>
      </c>
      <c r="M122" t="b">
        <f t="shared" si="4"/>
        <v>0</v>
      </c>
      <c r="N122">
        <v>152</v>
      </c>
      <c r="O122" t="b">
        <f>VLOOKUP(A122,Sheet2!$A$2:$G$74,5,FALSE)</f>
        <v>1</v>
      </c>
    </row>
    <row r="123" spans="1:15" x14ac:dyDescent="0.25">
      <c r="A123" t="s">
        <v>12</v>
      </c>
      <c r="B123" t="str">
        <f>VLOOKUP($A123,Sheet2!$A$2:$B$82,2,FALSE)</f>
        <v>Pb</v>
      </c>
      <c r="C123" t="s">
        <v>11</v>
      </c>
      <c r="D123" t="str">
        <f>VLOOKUP(A123,Sheet2!$A$2:$G$96,3,FALSE)</f>
        <v>tungmetaller</v>
      </c>
      <c r="E123" t="str">
        <f>VLOOKUP(A123,Sheet2!$A$2:$G$96,4,FALSE)</f>
        <v>tungmetaller</v>
      </c>
      <c r="F123" s="1">
        <v>44984</v>
      </c>
      <c r="G123" t="str">
        <f t="shared" si="5"/>
        <v>inn</v>
      </c>
      <c r="H123">
        <v>15.6</v>
      </c>
      <c r="I123" t="b">
        <f t="shared" si="3"/>
        <v>0</v>
      </c>
      <c r="J123" s="4">
        <v>15.6</v>
      </c>
      <c r="K123">
        <f>IF(LEN(VLOOKUP(B123,Sheet2!$B$2:$G$96,5,FALSE))=0,"",VLOOKUP(B123,Sheet2!$B$2:$G$96,5,FALSE))</f>
        <v>50</v>
      </c>
      <c r="L123" t="str">
        <f>IF(LEN(VLOOKUP(B123,Sheet2!$B$2:$G$96,6,FALSE))=0,"",VLOOKUP(B123,Sheet2!$B$2:$G$96,6,FALSE))</f>
        <v/>
      </c>
      <c r="M123" t="b">
        <f t="shared" si="4"/>
        <v>0</v>
      </c>
      <c r="N123">
        <v>152</v>
      </c>
      <c r="O123" t="b">
        <f>VLOOKUP(A123,Sheet2!$A$2:$G$74,5,FALSE)</f>
        <v>1</v>
      </c>
    </row>
    <row r="124" spans="1:15" x14ac:dyDescent="0.25">
      <c r="A124" t="s">
        <v>12</v>
      </c>
      <c r="B124" t="str">
        <f>VLOOKUP($A124,Sheet2!$A$2:$B$82,2,FALSE)</f>
        <v>Pb</v>
      </c>
      <c r="C124" t="s">
        <v>11</v>
      </c>
      <c r="D124" t="str">
        <f>VLOOKUP(A124,Sheet2!$A$2:$G$96,3,FALSE)</f>
        <v>tungmetaller</v>
      </c>
      <c r="E124" t="str">
        <f>VLOOKUP(A124,Sheet2!$A$2:$G$96,4,FALSE)</f>
        <v>tungmetaller</v>
      </c>
      <c r="F124" s="1">
        <v>44879</v>
      </c>
      <c r="G124" t="str">
        <f t="shared" si="5"/>
        <v>ut</v>
      </c>
      <c r="H124">
        <v>1.4</v>
      </c>
      <c r="I124" t="b">
        <f t="shared" si="3"/>
        <v>0</v>
      </c>
      <c r="J124" s="4">
        <v>1.4</v>
      </c>
      <c r="K124">
        <f>IF(LEN(VLOOKUP(B124,Sheet2!$B$2:$G$96,5,FALSE))=0,"",VLOOKUP(B124,Sheet2!$B$2:$G$96,5,FALSE))</f>
        <v>50</v>
      </c>
      <c r="L124" t="str">
        <f>IF(LEN(VLOOKUP(B124,Sheet2!$B$2:$G$96,6,FALSE))=0,"",VLOOKUP(B124,Sheet2!$B$2:$G$96,6,FALSE))</f>
        <v/>
      </c>
      <c r="M124" t="b">
        <f t="shared" si="4"/>
        <v>0</v>
      </c>
      <c r="N124">
        <v>151</v>
      </c>
      <c r="O124" t="b">
        <f>VLOOKUP(A124,Sheet2!$A$2:$G$74,5,FALSE)</f>
        <v>1</v>
      </c>
    </row>
    <row r="125" spans="1:15" x14ac:dyDescent="0.25">
      <c r="A125" t="s">
        <v>12</v>
      </c>
      <c r="B125" t="str">
        <f>VLOOKUP($A125,Sheet2!$A$2:$B$82,2,FALSE)</f>
        <v>Pb</v>
      </c>
      <c r="C125" t="s">
        <v>11</v>
      </c>
      <c r="D125" t="str">
        <f>VLOOKUP(A125,Sheet2!$A$2:$G$96,3,FALSE)</f>
        <v>tungmetaller</v>
      </c>
      <c r="E125" t="str">
        <f>VLOOKUP(A125,Sheet2!$A$2:$G$96,4,FALSE)</f>
        <v>tungmetaller</v>
      </c>
      <c r="F125" s="1">
        <v>44858</v>
      </c>
      <c r="G125" t="str">
        <f t="shared" si="5"/>
        <v>ut</v>
      </c>
      <c r="H125">
        <v>1.1000000000000001</v>
      </c>
      <c r="I125" t="b">
        <f t="shared" si="3"/>
        <v>0</v>
      </c>
      <c r="J125" s="4">
        <v>1.1000000000000001</v>
      </c>
      <c r="K125">
        <f>IF(LEN(VLOOKUP(B125,Sheet2!$B$2:$G$96,5,FALSE))=0,"",VLOOKUP(B125,Sheet2!$B$2:$G$96,5,FALSE))</f>
        <v>50</v>
      </c>
      <c r="L125" t="str">
        <f>IF(LEN(VLOOKUP(B125,Sheet2!$B$2:$G$96,6,FALSE))=0,"",VLOOKUP(B125,Sheet2!$B$2:$G$96,6,FALSE))</f>
        <v/>
      </c>
      <c r="M125" t="b">
        <f t="shared" si="4"/>
        <v>0</v>
      </c>
      <c r="N125">
        <v>151</v>
      </c>
      <c r="O125" t="b">
        <f>VLOOKUP(A125,Sheet2!$A$2:$G$74,5,FALSE)</f>
        <v>1</v>
      </c>
    </row>
    <row r="126" spans="1:15" x14ac:dyDescent="0.25">
      <c r="A126" t="s">
        <v>12</v>
      </c>
      <c r="B126" t="str">
        <f>VLOOKUP($A126,Sheet2!$A$2:$B$82,2,FALSE)</f>
        <v>Pb</v>
      </c>
      <c r="C126" t="s">
        <v>11</v>
      </c>
      <c r="D126" t="str">
        <f>VLOOKUP(A126,Sheet2!$A$2:$G$96,3,FALSE)</f>
        <v>tungmetaller</v>
      </c>
      <c r="E126" t="str">
        <f>VLOOKUP(A126,Sheet2!$A$2:$G$96,4,FALSE)</f>
        <v>tungmetaller</v>
      </c>
      <c r="F126" s="1">
        <v>44865</v>
      </c>
      <c r="G126" t="str">
        <f t="shared" si="5"/>
        <v>ut</v>
      </c>
      <c r="H126">
        <v>3.7</v>
      </c>
      <c r="I126" t="b">
        <f t="shared" si="3"/>
        <v>0</v>
      </c>
      <c r="J126" s="4">
        <v>3.7</v>
      </c>
      <c r="K126">
        <f>IF(LEN(VLOOKUP(B126,Sheet2!$B$2:$G$96,5,FALSE))=0,"",VLOOKUP(B126,Sheet2!$B$2:$G$96,5,FALSE))</f>
        <v>50</v>
      </c>
      <c r="L126" t="str">
        <f>IF(LEN(VLOOKUP(B126,Sheet2!$B$2:$G$96,6,FALSE))=0,"",VLOOKUP(B126,Sheet2!$B$2:$G$96,6,FALSE))</f>
        <v/>
      </c>
      <c r="M126" t="b">
        <f t="shared" si="4"/>
        <v>0</v>
      </c>
      <c r="N126">
        <v>151</v>
      </c>
      <c r="O126" t="b">
        <f>VLOOKUP(A126,Sheet2!$A$2:$G$74,5,FALSE)</f>
        <v>1</v>
      </c>
    </row>
    <row r="127" spans="1:15" x14ac:dyDescent="0.25">
      <c r="A127" t="s">
        <v>12</v>
      </c>
      <c r="B127" t="str">
        <f>VLOOKUP($A127,Sheet2!$A$2:$B$82,2,FALSE)</f>
        <v>Pb</v>
      </c>
      <c r="C127" t="s">
        <v>11</v>
      </c>
      <c r="D127" t="str">
        <f>VLOOKUP(A127,Sheet2!$A$2:$G$96,3,FALSE)</f>
        <v>tungmetaller</v>
      </c>
      <c r="E127" t="str">
        <f>VLOOKUP(A127,Sheet2!$A$2:$G$96,4,FALSE)</f>
        <v>tungmetaller</v>
      </c>
      <c r="F127" s="1">
        <v>44872</v>
      </c>
      <c r="G127" t="str">
        <f t="shared" si="5"/>
        <v>ut</v>
      </c>
      <c r="H127">
        <v>3.5</v>
      </c>
      <c r="I127" t="b">
        <f t="shared" si="3"/>
        <v>0</v>
      </c>
      <c r="J127" s="4">
        <v>3.5</v>
      </c>
      <c r="K127">
        <f>IF(LEN(VLOOKUP(B127,Sheet2!$B$2:$G$96,5,FALSE))=0,"",VLOOKUP(B127,Sheet2!$B$2:$G$96,5,FALSE))</f>
        <v>50</v>
      </c>
      <c r="L127" t="str">
        <f>IF(LEN(VLOOKUP(B127,Sheet2!$B$2:$G$96,6,FALSE))=0,"",VLOOKUP(B127,Sheet2!$B$2:$G$96,6,FALSE))</f>
        <v/>
      </c>
      <c r="M127" t="b">
        <f t="shared" si="4"/>
        <v>0</v>
      </c>
      <c r="N127">
        <v>151</v>
      </c>
      <c r="O127" t="b">
        <f>VLOOKUP(A127,Sheet2!$A$2:$G$74,5,FALSE)</f>
        <v>1</v>
      </c>
    </row>
    <row r="128" spans="1:15" x14ac:dyDescent="0.25">
      <c r="A128" t="s">
        <v>12</v>
      </c>
      <c r="B128" t="str">
        <f>VLOOKUP($A128,Sheet2!$A$2:$B$82,2,FALSE)</f>
        <v>Pb</v>
      </c>
      <c r="C128" t="s">
        <v>11</v>
      </c>
      <c r="D128" t="str">
        <f>VLOOKUP(A128,Sheet2!$A$2:$G$96,3,FALSE)</f>
        <v>tungmetaller</v>
      </c>
      <c r="E128" t="str">
        <f>VLOOKUP(A128,Sheet2!$A$2:$G$96,4,FALSE)</f>
        <v>tungmetaller</v>
      </c>
      <c r="F128" s="1">
        <v>44886</v>
      </c>
      <c r="G128" t="str">
        <f t="shared" si="5"/>
        <v>ut</v>
      </c>
      <c r="H128">
        <v>2.5</v>
      </c>
      <c r="I128" t="b">
        <f t="shared" si="3"/>
        <v>0</v>
      </c>
      <c r="J128" s="4">
        <v>2.5</v>
      </c>
      <c r="K128">
        <f>IF(LEN(VLOOKUP(B128,Sheet2!$B$2:$G$96,5,FALSE))=0,"",VLOOKUP(B128,Sheet2!$B$2:$G$96,5,FALSE))</f>
        <v>50</v>
      </c>
      <c r="L128" t="str">
        <f>IF(LEN(VLOOKUP(B128,Sheet2!$B$2:$G$96,6,FALSE))=0,"",VLOOKUP(B128,Sheet2!$B$2:$G$96,6,FALSE))</f>
        <v/>
      </c>
      <c r="M128" t="b">
        <f t="shared" si="4"/>
        <v>0</v>
      </c>
      <c r="N128">
        <v>151</v>
      </c>
      <c r="O128" t="b">
        <f>VLOOKUP(A128,Sheet2!$A$2:$G$74,5,FALSE)</f>
        <v>1</v>
      </c>
    </row>
    <row r="129" spans="1:15" x14ac:dyDescent="0.25">
      <c r="A129" t="s">
        <v>12</v>
      </c>
      <c r="B129" t="str">
        <f>VLOOKUP($A129,Sheet2!$A$2:$B$82,2,FALSE)</f>
        <v>Pb</v>
      </c>
      <c r="C129" t="s">
        <v>11</v>
      </c>
      <c r="D129" t="str">
        <f>VLOOKUP(A129,Sheet2!$A$2:$G$96,3,FALSE)</f>
        <v>tungmetaller</v>
      </c>
      <c r="E129" t="str">
        <f>VLOOKUP(A129,Sheet2!$A$2:$G$96,4,FALSE)</f>
        <v>tungmetaller</v>
      </c>
      <c r="F129" s="1">
        <v>44907</v>
      </c>
      <c r="G129" t="str">
        <f t="shared" si="5"/>
        <v>ut</v>
      </c>
      <c r="H129">
        <v>1.9</v>
      </c>
      <c r="I129" t="b">
        <f t="shared" si="3"/>
        <v>0</v>
      </c>
      <c r="J129" s="4">
        <v>1.9</v>
      </c>
      <c r="K129">
        <f>IF(LEN(VLOOKUP(B129,Sheet2!$B$2:$G$96,5,FALSE))=0,"",VLOOKUP(B129,Sheet2!$B$2:$G$96,5,FALSE))</f>
        <v>50</v>
      </c>
      <c r="L129" t="str">
        <f>IF(LEN(VLOOKUP(B129,Sheet2!$B$2:$G$96,6,FALSE))=0,"",VLOOKUP(B129,Sheet2!$B$2:$G$96,6,FALSE))</f>
        <v/>
      </c>
      <c r="M129" t="b">
        <f t="shared" si="4"/>
        <v>0</v>
      </c>
      <c r="N129">
        <v>151</v>
      </c>
      <c r="O129" t="b">
        <f>VLOOKUP(A129,Sheet2!$A$2:$G$74,5,FALSE)</f>
        <v>1</v>
      </c>
    </row>
    <row r="130" spans="1:15" x14ac:dyDescent="0.25">
      <c r="A130" t="s">
        <v>12</v>
      </c>
      <c r="B130" t="str">
        <f>VLOOKUP($A130,Sheet2!$A$2:$B$82,2,FALSE)</f>
        <v>Pb</v>
      </c>
      <c r="C130" t="s">
        <v>11</v>
      </c>
      <c r="D130" t="str">
        <f>VLOOKUP(A130,Sheet2!$A$2:$G$96,3,FALSE)</f>
        <v>tungmetaller</v>
      </c>
      <c r="E130" t="str">
        <f>VLOOKUP(A130,Sheet2!$A$2:$G$96,4,FALSE)</f>
        <v>tungmetaller</v>
      </c>
      <c r="F130" s="1">
        <v>44970</v>
      </c>
      <c r="G130" t="str">
        <f t="shared" si="5"/>
        <v>ut</v>
      </c>
      <c r="H130">
        <v>1.1000000000000001</v>
      </c>
      <c r="I130" t="b">
        <f t="shared" ref="I130:I193" si="6">IF(ISBLANK(H130),"",IF(ISNUMBER(H130),FALSE,TRUE))</f>
        <v>0</v>
      </c>
      <c r="J130" s="4">
        <v>1.1000000000000001</v>
      </c>
      <c r="K130">
        <f>IF(LEN(VLOOKUP(B130,Sheet2!$B$2:$G$96,5,FALSE))=0,"",VLOOKUP(B130,Sheet2!$B$2:$G$96,5,FALSE))</f>
        <v>50</v>
      </c>
      <c r="L130" t="str">
        <f>IF(LEN(VLOOKUP(B130,Sheet2!$B$2:$G$96,6,FALSE))=0,"",VLOOKUP(B130,Sheet2!$B$2:$G$96,6,FALSE))</f>
        <v/>
      </c>
      <c r="M130" t="b">
        <f t="shared" ref="M130:M193" si="7">IF(ISBLANK(J130),"",IF(J130&gt;K130,TRUE,FALSE))</f>
        <v>0</v>
      </c>
      <c r="N130">
        <v>151</v>
      </c>
      <c r="O130" t="b">
        <f>VLOOKUP(A130,Sheet2!$A$2:$G$74,5,FALSE)</f>
        <v>1</v>
      </c>
    </row>
    <row r="131" spans="1:15" x14ac:dyDescent="0.25">
      <c r="A131" t="s">
        <v>12</v>
      </c>
      <c r="B131" t="str">
        <f>VLOOKUP($A131,Sheet2!$A$2:$B$82,2,FALSE)</f>
        <v>Pb</v>
      </c>
      <c r="C131" t="s">
        <v>11</v>
      </c>
      <c r="D131" t="str">
        <f>VLOOKUP(A131,Sheet2!$A$2:$G$96,3,FALSE)</f>
        <v>tungmetaller</v>
      </c>
      <c r="E131" t="str">
        <f>VLOOKUP(A131,Sheet2!$A$2:$G$96,4,FALSE)</f>
        <v>tungmetaller</v>
      </c>
      <c r="F131" s="1">
        <v>44984</v>
      </c>
      <c r="G131" t="str">
        <f t="shared" ref="G131:G194" si="8">IF(N131=152,"inn",IF(N131=151,"ut",IF(N131=153,"slamtank")))</f>
        <v>ut</v>
      </c>
      <c r="H131" t="s">
        <v>13</v>
      </c>
      <c r="I131" t="b">
        <f t="shared" si="6"/>
        <v>1</v>
      </c>
      <c r="J131" s="4">
        <v>1</v>
      </c>
      <c r="K131">
        <f>IF(LEN(VLOOKUP(B131,Sheet2!$B$2:$G$96,5,FALSE))=0,"",VLOOKUP(B131,Sheet2!$B$2:$G$96,5,FALSE))</f>
        <v>50</v>
      </c>
      <c r="L131" t="str">
        <f>IF(LEN(VLOOKUP(B131,Sheet2!$B$2:$G$96,6,FALSE))=0,"",VLOOKUP(B131,Sheet2!$B$2:$G$96,6,FALSE))</f>
        <v/>
      </c>
      <c r="M131" t="b">
        <f t="shared" si="7"/>
        <v>0</v>
      </c>
      <c r="N131">
        <v>151</v>
      </c>
      <c r="O131" t="b">
        <f>VLOOKUP(A131,Sheet2!$A$2:$G$74,5,FALSE)</f>
        <v>1</v>
      </c>
    </row>
    <row r="132" spans="1:15" x14ac:dyDescent="0.25">
      <c r="A132" s="6" t="s">
        <v>12</v>
      </c>
      <c r="B132" t="str">
        <f>VLOOKUP($A132,Sheet2!$A$2:$B$82,2,FALSE)</f>
        <v>Pb</v>
      </c>
      <c r="C132" t="s">
        <v>11</v>
      </c>
      <c r="D132" t="str">
        <f>VLOOKUP(A132,Sheet2!$A$2:$G$96,3,FALSE)</f>
        <v>tungmetaller</v>
      </c>
      <c r="E132" t="str">
        <f>VLOOKUP(A132,Sheet2!$A$2:$G$96,4,FALSE)</f>
        <v>tungmetaller</v>
      </c>
      <c r="F132" s="1">
        <v>45000</v>
      </c>
      <c r="G132" t="str">
        <f t="shared" si="8"/>
        <v>ut</v>
      </c>
      <c r="H132" s="6" t="s">
        <v>125</v>
      </c>
      <c r="I132" t="b">
        <f t="shared" si="6"/>
        <v>1</v>
      </c>
      <c r="J132" s="4">
        <v>1</v>
      </c>
      <c r="K132">
        <f>IF(LEN(VLOOKUP(B132,Sheet2!$B$2:$G$96,5,FALSE))=0,"",VLOOKUP(B132,Sheet2!$B$2:$G$96,5,FALSE))</f>
        <v>50</v>
      </c>
      <c r="L132" t="str">
        <f>IF(LEN(VLOOKUP(B132,Sheet2!$B$2:$G$96,6,FALSE))=0,"",VLOOKUP(B132,Sheet2!$B$2:$G$96,6,FALSE))</f>
        <v/>
      </c>
      <c r="M132" t="b">
        <f t="shared" si="7"/>
        <v>0</v>
      </c>
      <c r="N132">
        <v>151</v>
      </c>
      <c r="O132" t="b">
        <f>VLOOKUP(A132,Sheet2!$A$2:$G$74,5,FALSE)</f>
        <v>1</v>
      </c>
    </row>
    <row r="133" spans="1:15" x14ac:dyDescent="0.25">
      <c r="A133" s="6" t="s">
        <v>12</v>
      </c>
      <c r="B133" t="str">
        <f>VLOOKUP($A133,Sheet2!$A$2:$B$82,2,FALSE)</f>
        <v>Pb</v>
      </c>
      <c r="C133" t="s">
        <v>11</v>
      </c>
      <c r="D133" t="str">
        <f>VLOOKUP(A133,Sheet2!$A$2:$G$96,3,FALSE)</f>
        <v>tungmetaller</v>
      </c>
      <c r="E133" t="str">
        <f>VLOOKUP(A133,Sheet2!$A$2:$G$96,4,FALSE)</f>
        <v>tungmetaller</v>
      </c>
      <c r="F133" s="1">
        <v>45000</v>
      </c>
      <c r="G133" t="str">
        <f t="shared" si="8"/>
        <v>slamtank</v>
      </c>
      <c r="H133" s="7"/>
      <c r="I133" t="str">
        <f t="shared" si="6"/>
        <v/>
      </c>
      <c r="J133" s="4" t="s">
        <v>119</v>
      </c>
      <c r="K133">
        <f>IF(LEN(VLOOKUP(B133,Sheet2!$B$2:$G$96,5,FALSE))=0,"",VLOOKUP(B133,Sheet2!$B$2:$G$96,5,FALSE))</f>
        <v>50</v>
      </c>
      <c r="L133" t="str">
        <f>IF(LEN(VLOOKUP(B133,Sheet2!$B$2:$G$96,6,FALSE))=0,"",VLOOKUP(B133,Sheet2!$B$2:$G$96,6,FALSE))</f>
        <v/>
      </c>
      <c r="M133" t="b">
        <f t="shared" si="7"/>
        <v>1</v>
      </c>
      <c r="N133">
        <v>153</v>
      </c>
      <c r="O133" t="b">
        <f>VLOOKUP(A133,Sheet2!$A$2:$G$74,5,FALSE)</f>
        <v>1</v>
      </c>
    </row>
    <row r="134" spans="1:15" x14ac:dyDescent="0.25">
      <c r="A134" s="6" t="s">
        <v>12</v>
      </c>
      <c r="B134" t="str">
        <f>VLOOKUP($A134,Sheet2!$A$2:$B$82,2,FALSE)</f>
        <v>Pb</v>
      </c>
      <c r="C134" s="7" t="s">
        <v>121</v>
      </c>
      <c r="D134" t="str">
        <f>VLOOKUP(A134,Sheet2!$A$2:$G$96,3,FALSE)</f>
        <v>tungmetaller</v>
      </c>
      <c r="E134" t="str">
        <f>VLOOKUP(A134,Sheet2!$A$2:$G$96,4,FALSE)</f>
        <v>tungmetaller</v>
      </c>
      <c r="F134" s="1">
        <v>45000</v>
      </c>
      <c r="G134" t="str">
        <f t="shared" si="8"/>
        <v>slamtank</v>
      </c>
      <c r="H134" s="7">
        <v>9.8000000000000007</v>
      </c>
      <c r="I134" t="b">
        <f t="shared" si="6"/>
        <v>0</v>
      </c>
      <c r="J134" s="4">
        <v>9.8000000000000007</v>
      </c>
      <c r="K134">
        <f>IF(LEN(VLOOKUP(B134,Sheet2!$B$2:$G$96,5,FALSE))=0,"",VLOOKUP(B134,Sheet2!$B$2:$G$96,5,FALSE))</f>
        <v>50</v>
      </c>
      <c r="L134" t="str">
        <f>IF(LEN(VLOOKUP(B134,Sheet2!$B$2:$G$96,6,FALSE))=0,"",VLOOKUP(B134,Sheet2!$B$2:$G$96,6,FALSE))</f>
        <v/>
      </c>
      <c r="M134" t="b">
        <f t="shared" si="7"/>
        <v>0</v>
      </c>
      <c r="N134">
        <v>153</v>
      </c>
      <c r="O134" t="b">
        <f>VLOOKUP(A134,Sheet2!$A$2:$G$74,5,FALSE)</f>
        <v>1</v>
      </c>
    </row>
    <row r="135" spans="1:15" x14ac:dyDescent="0.25">
      <c r="A135" t="s">
        <v>12</v>
      </c>
      <c r="B135" t="str">
        <f>VLOOKUP($A135,Sheet2!$A$2:$B$82,2,FALSE)</f>
        <v>Pb</v>
      </c>
      <c r="C135" t="s">
        <v>11</v>
      </c>
      <c r="D135" t="str">
        <f>VLOOKUP(A135,Sheet2!$A$2:$G$96,3,FALSE)</f>
        <v>tungmetaller</v>
      </c>
      <c r="E135" t="str">
        <f>VLOOKUP(A135,Sheet2!$A$2:$G$96,4,FALSE)</f>
        <v>tungmetaller</v>
      </c>
      <c r="F135" s="1">
        <v>44879</v>
      </c>
      <c r="G135" t="str">
        <f t="shared" si="8"/>
        <v>inn</v>
      </c>
      <c r="H135">
        <v>62.5</v>
      </c>
      <c r="I135" t="b">
        <f t="shared" si="6"/>
        <v>0</v>
      </c>
      <c r="J135" s="4">
        <v>62.5</v>
      </c>
      <c r="K135">
        <f>IF(LEN(VLOOKUP(B135,Sheet2!$B$2:$G$96,5,FALSE))=0,"",VLOOKUP(B135,Sheet2!$B$2:$G$96,5,FALSE))</f>
        <v>50</v>
      </c>
      <c r="L135" t="str">
        <f>IF(LEN(VLOOKUP(B135,Sheet2!$B$2:$G$96,6,FALSE))=0,"",VLOOKUP(B135,Sheet2!$B$2:$G$96,6,FALSE))</f>
        <v/>
      </c>
      <c r="M135" t="b">
        <f t="shared" si="7"/>
        <v>1</v>
      </c>
      <c r="N135">
        <v>152</v>
      </c>
      <c r="O135" t="b">
        <f>VLOOKUP(A135,Sheet2!$A$2:$G$74,5,FALSE)</f>
        <v>1</v>
      </c>
    </row>
    <row r="136" spans="1:15" x14ac:dyDescent="0.25">
      <c r="A136" s="6" t="s">
        <v>12</v>
      </c>
      <c r="B136" t="str">
        <f>VLOOKUP($A136,Sheet2!$A$2:$B$82,2,FALSE)</f>
        <v>Pb</v>
      </c>
      <c r="C136" t="s">
        <v>11</v>
      </c>
      <c r="D136" t="str">
        <f>VLOOKUP(A136,Sheet2!$A$2:$G$96,3,FALSE)</f>
        <v>tungmetaller</v>
      </c>
      <c r="E136" t="str">
        <f>VLOOKUP(A136,Sheet2!$A$2:$G$96,4,FALSE)</f>
        <v>tungmetaller</v>
      </c>
      <c r="F136" s="1">
        <v>45000</v>
      </c>
      <c r="G136" t="str">
        <f t="shared" si="8"/>
        <v>inn</v>
      </c>
      <c r="H136" s="6">
        <v>73.400000000000006</v>
      </c>
      <c r="I136" t="b">
        <f t="shared" si="6"/>
        <v>0</v>
      </c>
      <c r="J136" s="4">
        <v>73.400000000000006</v>
      </c>
      <c r="K136">
        <f>IF(LEN(VLOOKUP(B136,Sheet2!$B$2:$G$96,5,FALSE))=0,"",VLOOKUP(B136,Sheet2!$B$2:$G$96,5,FALSE))</f>
        <v>50</v>
      </c>
      <c r="L136" t="str">
        <f>IF(LEN(VLOOKUP(B136,Sheet2!$B$2:$G$96,6,FALSE))=0,"",VLOOKUP(B136,Sheet2!$B$2:$G$96,6,FALSE))</f>
        <v/>
      </c>
      <c r="M136" t="b">
        <f t="shared" si="7"/>
        <v>1</v>
      </c>
      <c r="N136">
        <v>152</v>
      </c>
      <c r="O136" t="b">
        <f>VLOOKUP(A136,Sheet2!$A$2:$G$74,5,FALSE)</f>
        <v>1</v>
      </c>
    </row>
    <row r="137" spans="1:15" x14ac:dyDescent="0.25">
      <c r="A137" s="7" t="s">
        <v>179</v>
      </c>
      <c r="B137" t="str">
        <f>VLOOKUP($A137,Sheet2!$A$2:$B$82,2,FALSE)</f>
        <v>DEHP</v>
      </c>
      <c r="C137" t="s">
        <v>11</v>
      </c>
      <c r="D137" t="str">
        <f>VLOOKUP(A137,Sheet2!$A$2:$G$96,3,FALSE)</f>
        <v>org milj</v>
      </c>
      <c r="E137" t="str">
        <f>VLOOKUP(A137,Sheet2!$A$2:$G$96,4,FALSE)</f>
        <v>DEHP</v>
      </c>
      <c r="F137" s="1">
        <v>45000</v>
      </c>
      <c r="G137" t="str">
        <f t="shared" si="8"/>
        <v>slamtank</v>
      </c>
      <c r="H137" s="7"/>
      <c r="I137" t="str">
        <f t="shared" si="6"/>
        <v/>
      </c>
      <c r="J137" s="4" t="s">
        <v>119</v>
      </c>
      <c r="K137" t="str">
        <f>IF(LEN(VLOOKUP(B137,Sheet2!$B$2:$G$96,5,FALSE))=0,"",VLOOKUP(B137,Sheet2!$B$2:$G$96,5,FALSE))</f>
        <v>målekrav</v>
      </c>
      <c r="L137" t="str">
        <f>IF(LEN(VLOOKUP(B137,Sheet2!$B$2:$G$96,6,FALSE))=0,"",VLOOKUP(B137,Sheet2!$B$2:$G$96,6,FALSE))</f>
        <v/>
      </c>
      <c r="M137" t="b">
        <f t="shared" si="7"/>
        <v>0</v>
      </c>
      <c r="N137">
        <v>153</v>
      </c>
      <c r="O137" t="b">
        <f>VLOOKUP(A137,Sheet2!$A$2:$G$74,5,FALSE)</f>
        <v>1</v>
      </c>
    </row>
    <row r="138" spans="1:15" x14ac:dyDescent="0.25">
      <c r="A138" s="6" t="s">
        <v>179</v>
      </c>
      <c r="B138" t="str">
        <f>VLOOKUP($A138,Sheet2!$A$2:$B$82,2,FALSE)</f>
        <v>DEHP</v>
      </c>
      <c r="C138" t="s">
        <v>11</v>
      </c>
      <c r="D138" t="str">
        <f>VLOOKUP(A138,Sheet2!$A$2:$G$96,3,FALSE)</f>
        <v>org milj</v>
      </c>
      <c r="E138" t="str">
        <f>VLOOKUP(A138,Sheet2!$A$2:$G$96,4,FALSE)</f>
        <v>DEHP</v>
      </c>
      <c r="F138" s="1">
        <v>44879</v>
      </c>
      <c r="G138" t="str">
        <f t="shared" si="8"/>
        <v>inn</v>
      </c>
      <c r="H138">
        <v>2.2000000000000002</v>
      </c>
      <c r="I138" t="b">
        <f t="shared" si="6"/>
        <v>0</v>
      </c>
      <c r="J138" s="4">
        <v>2.2000000000000002</v>
      </c>
      <c r="K138" t="str">
        <f>IF(LEN(VLOOKUP(B138,Sheet2!$B$2:$G$96,5,FALSE))=0,"",VLOOKUP(B138,Sheet2!$B$2:$G$96,5,FALSE))</f>
        <v>målekrav</v>
      </c>
      <c r="L138" t="str">
        <f>IF(LEN(VLOOKUP(B138,Sheet2!$B$2:$G$96,6,FALSE))=0,"",VLOOKUP(B138,Sheet2!$B$2:$G$96,6,FALSE))</f>
        <v/>
      </c>
      <c r="M138" t="b">
        <f t="shared" si="7"/>
        <v>0</v>
      </c>
      <c r="N138">
        <v>152</v>
      </c>
      <c r="O138" t="b">
        <f>VLOOKUP(A138,Sheet2!$A$2:$G$74,5,FALSE)</f>
        <v>1</v>
      </c>
    </row>
    <row r="139" spans="1:15" x14ac:dyDescent="0.25">
      <c r="A139" s="6" t="s">
        <v>179</v>
      </c>
      <c r="B139" t="str">
        <f>VLOOKUP($A139,Sheet2!$A$2:$B$82,2,FALSE)</f>
        <v>DEHP</v>
      </c>
      <c r="C139" t="s">
        <v>11</v>
      </c>
      <c r="D139" t="str">
        <f>VLOOKUP(A139,Sheet2!$A$2:$G$96,3,FALSE)</f>
        <v>org milj</v>
      </c>
      <c r="E139" t="str">
        <f>VLOOKUP(A139,Sheet2!$A$2:$G$96,4,FALSE)</f>
        <v>DEHP</v>
      </c>
      <c r="F139" s="1">
        <v>44858</v>
      </c>
      <c r="G139" t="str">
        <f t="shared" si="8"/>
        <v>inn</v>
      </c>
      <c r="H139">
        <v>18.899999999999999</v>
      </c>
      <c r="I139" t="b">
        <f t="shared" si="6"/>
        <v>0</v>
      </c>
      <c r="J139" s="4">
        <v>18.899999999999999</v>
      </c>
      <c r="K139" t="str">
        <f>IF(LEN(VLOOKUP(B139,Sheet2!$B$2:$G$96,5,FALSE))=0,"",VLOOKUP(B139,Sheet2!$B$2:$G$96,5,FALSE))</f>
        <v>målekrav</v>
      </c>
      <c r="L139" t="str">
        <f>IF(LEN(VLOOKUP(B139,Sheet2!$B$2:$G$96,6,FALSE))=0,"",VLOOKUP(B139,Sheet2!$B$2:$G$96,6,FALSE))</f>
        <v/>
      </c>
      <c r="M139" t="b">
        <f t="shared" si="7"/>
        <v>0</v>
      </c>
      <c r="N139">
        <v>152</v>
      </c>
      <c r="O139" t="b">
        <f>VLOOKUP(A139,Sheet2!$A$2:$G$74,5,FALSE)</f>
        <v>1</v>
      </c>
    </row>
    <row r="140" spans="1:15" x14ac:dyDescent="0.25">
      <c r="A140" s="6" t="s">
        <v>179</v>
      </c>
      <c r="B140" t="str">
        <f>VLOOKUP($A140,Sheet2!$A$2:$B$82,2,FALSE)</f>
        <v>DEHP</v>
      </c>
      <c r="C140" t="s">
        <v>11</v>
      </c>
      <c r="D140" t="str">
        <f>VLOOKUP(A140,Sheet2!$A$2:$G$96,3,FALSE)</f>
        <v>org milj</v>
      </c>
      <c r="E140" t="str">
        <f>VLOOKUP(A140,Sheet2!$A$2:$G$96,4,FALSE)</f>
        <v>DEHP</v>
      </c>
      <c r="F140" s="1">
        <v>44865</v>
      </c>
      <c r="G140" t="str">
        <f t="shared" si="8"/>
        <v>inn</v>
      </c>
      <c r="H140">
        <v>38.700000000000003</v>
      </c>
      <c r="I140" t="b">
        <f t="shared" si="6"/>
        <v>0</v>
      </c>
      <c r="J140" s="4">
        <v>38.700000000000003</v>
      </c>
      <c r="K140" t="str">
        <f>IF(LEN(VLOOKUP(B140,Sheet2!$B$2:$G$96,5,FALSE))=0,"",VLOOKUP(B140,Sheet2!$B$2:$G$96,5,FALSE))</f>
        <v>målekrav</v>
      </c>
      <c r="L140" t="str">
        <f>IF(LEN(VLOOKUP(B140,Sheet2!$B$2:$G$96,6,FALSE))=0,"",VLOOKUP(B140,Sheet2!$B$2:$G$96,6,FALSE))</f>
        <v/>
      </c>
      <c r="M140" t="b">
        <f t="shared" si="7"/>
        <v>0</v>
      </c>
      <c r="N140">
        <v>152</v>
      </c>
      <c r="O140" t="b">
        <f>VLOOKUP(A140,Sheet2!$A$2:$G$74,5,FALSE)</f>
        <v>1</v>
      </c>
    </row>
    <row r="141" spans="1:15" x14ac:dyDescent="0.25">
      <c r="A141" s="6" t="s">
        <v>179</v>
      </c>
      <c r="B141" t="str">
        <f>VLOOKUP($A141,Sheet2!$A$2:$B$82,2,FALSE)</f>
        <v>DEHP</v>
      </c>
      <c r="C141" t="s">
        <v>11</v>
      </c>
      <c r="D141" t="str">
        <f>VLOOKUP(A141,Sheet2!$A$2:$G$96,3,FALSE)</f>
        <v>org milj</v>
      </c>
      <c r="E141" t="str">
        <f>VLOOKUP(A141,Sheet2!$A$2:$G$96,4,FALSE)</f>
        <v>DEHP</v>
      </c>
      <c r="F141" s="1">
        <v>44872</v>
      </c>
      <c r="G141" t="str">
        <f t="shared" si="8"/>
        <v>inn</v>
      </c>
      <c r="H141">
        <v>22.3</v>
      </c>
      <c r="I141" t="b">
        <f t="shared" si="6"/>
        <v>0</v>
      </c>
      <c r="J141" s="4">
        <v>22.3</v>
      </c>
      <c r="K141" t="str">
        <f>IF(LEN(VLOOKUP(B141,Sheet2!$B$2:$G$96,5,FALSE))=0,"",VLOOKUP(B141,Sheet2!$B$2:$G$96,5,FALSE))</f>
        <v>målekrav</v>
      </c>
      <c r="L141" t="str">
        <f>IF(LEN(VLOOKUP(B141,Sheet2!$B$2:$G$96,6,FALSE))=0,"",VLOOKUP(B141,Sheet2!$B$2:$G$96,6,FALSE))</f>
        <v/>
      </c>
      <c r="M141" t="b">
        <f t="shared" si="7"/>
        <v>0</v>
      </c>
      <c r="N141">
        <v>152</v>
      </c>
      <c r="O141" t="b">
        <f>VLOOKUP(A141,Sheet2!$A$2:$G$74,5,FALSE)</f>
        <v>1</v>
      </c>
    </row>
    <row r="142" spans="1:15" x14ac:dyDescent="0.25">
      <c r="A142" s="6" t="s">
        <v>9</v>
      </c>
      <c r="B142" t="str">
        <f>VLOOKUP($A142,Sheet2!$A$2:$B$82,2,FALSE)</f>
        <v>BOF-5</v>
      </c>
      <c r="C142" t="s">
        <v>5</v>
      </c>
      <c r="D142" t="str">
        <f>VLOOKUP(A142,Sheet2!$A$2:$G$96,3,FALSE)</f>
        <v>vannparameter</v>
      </c>
      <c r="E142" t="str">
        <f>VLOOKUP(A142,Sheet2!$A$2:$G$96,4,FALSE)</f>
        <v>organisk materiale</v>
      </c>
      <c r="F142" s="1">
        <v>45000</v>
      </c>
      <c r="G142" t="str">
        <f t="shared" si="8"/>
        <v>slamtank</v>
      </c>
      <c r="H142" s="7"/>
      <c r="I142" t="str">
        <f t="shared" si="6"/>
        <v/>
      </c>
      <c r="J142" s="4" t="s">
        <v>119</v>
      </c>
      <c r="K142">
        <f>IF(LEN(VLOOKUP(B142,Sheet2!$B$2:$G$96,5,FALSE))=0,"",VLOOKUP(B142,Sheet2!$B$2:$G$96,5,FALSE))</f>
        <v>300</v>
      </c>
      <c r="L142" t="str">
        <f>IF(LEN(VLOOKUP(B142,Sheet2!$B$2:$G$96,6,FALSE))=0,"",VLOOKUP(B142,Sheet2!$B$2:$G$96,6,FALSE))</f>
        <v/>
      </c>
      <c r="M142" t="b">
        <f t="shared" si="7"/>
        <v>1</v>
      </c>
      <c r="N142">
        <v>153</v>
      </c>
      <c r="O142" t="b">
        <f>VLOOKUP(A142,Sheet2!$A$2:$G$74,5,FALSE)</f>
        <v>1</v>
      </c>
    </row>
    <row r="143" spans="1:15" x14ac:dyDescent="0.25">
      <c r="A143" t="s">
        <v>9</v>
      </c>
      <c r="B143" t="str">
        <f>VLOOKUP($A143,Sheet2!$A$2:$B$82,2,FALSE)</f>
        <v>BOF-5</v>
      </c>
      <c r="C143" t="s">
        <v>5</v>
      </c>
      <c r="D143" t="str">
        <f>VLOOKUP(A143,Sheet2!$A$2:$G$96,3,FALSE)</f>
        <v>vannparameter</v>
      </c>
      <c r="E143" t="str">
        <f>VLOOKUP(A143,Sheet2!$A$2:$G$96,4,FALSE)</f>
        <v>organisk materiale</v>
      </c>
      <c r="F143" s="1">
        <v>44858</v>
      </c>
      <c r="G143" t="str">
        <f t="shared" si="8"/>
        <v>inn</v>
      </c>
      <c r="H143">
        <v>202</v>
      </c>
      <c r="I143" t="b">
        <f t="shared" si="6"/>
        <v>0</v>
      </c>
      <c r="J143" s="4">
        <v>202</v>
      </c>
      <c r="K143">
        <f>IF(LEN(VLOOKUP(B143,Sheet2!$B$2:$G$96,5,FALSE))=0,"",VLOOKUP(B143,Sheet2!$B$2:$G$96,5,FALSE))</f>
        <v>300</v>
      </c>
      <c r="L143" t="str">
        <f>IF(LEN(VLOOKUP(B143,Sheet2!$B$2:$G$96,6,FALSE))=0,"",VLOOKUP(B143,Sheet2!$B$2:$G$96,6,FALSE))</f>
        <v/>
      </c>
      <c r="M143" t="b">
        <f t="shared" si="7"/>
        <v>0</v>
      </c>
      <c r="N143">
        <v>152</v>
      </c>
      <c r="O143" t="b">
        <f>VLOOKUP(A143,Sheet2!$A$2:$G$74,5,FALSE)</f>
        <v>1</v>
      </c>
    </row>
    <row r="144" spans="1:15" x14ac:dyDescent="0.25">
      <c r="A144" t="s">
        <v>9</v>
      </c>
      <c r="B144" t="str">
        <f>VLOOKUP($A144,Sheet2!$A$2:$B$82,2,FALSE)</f>
        <v>BOF-5</v>
      </c>
      <c r="C144" t="s">
        <v>5</v>
      </c>
      <c r="D144" t="str">
        <f>VLOOKUP(A144,Sheet2!$A$2:$G$96,3,FALSE)</f>
        <v>vannparameter</v>
      </c>
      <c r="E144" t="str">
        <f>VLOOKUP(A144,Sheet2!$A$2:$G$96,4,FALSE)</f>
        <v>organisk materiale</v>
      </c>
      <c r="F144" s="1">
        <v>44865</v>
      </c>
      <c r="G144" t="str">
        <f t="shared" si="8"/>
        <v>inn</v>
      </c>
      <c r="H144">
        <v>119</v>
      </c>
      <c r="I144" t="b">
        <f t="shared" si="6"/>
        <v>0</v>
      </c>
      <c r="J144" s="4">
        <v>119</v>
      </c>
      <c r="K144">
        <f>IF(LEN(VLOOKUP(B144,Sheet2!$B$2:$G$96,5,FALSE))=0,"",VLOOKUP(B144,Sheet2!$B$2:$G$96,5,FALSE))</f>
        <v>300</v>
      </c>
      <c r="L144" t="str">
        <f>IF(LEN(VLOOKUP(B144,Sheet2!$B$2:$G$96,6,FALSE))=0,"",VLOOKUP(B144,Sheet2!$B$2:$G$96,6,FALSE))</f>
        <v/>
      </c>
      <c r="M144" t="b">
        <f t="shared" si="7"/>
        <v>0</v>
      </c>
      <c r="N144">
        <v>152</v>
      </c>
      <c r="O144" t="b">
        <f>VLOOKUP(A144,Sheet2!$A$2:$G$74,5,FALSE)</f>
        <v>1</v>
      </c>
    </row>
    <row r="145" spans="1:15" x14ac:dyDescent="0.25">
      <c r="A145" t="s">
        <v>9</v>
      </c>
      <c r="B145" t="str">
        <f>VLOOKUP($A145,Sheet2!$A$2:$B$82,2,FALSE)</f>
        <v>BOF-5</v>
      </c>
      <c r="C145" t="s">
        <v>5</v>
      </c>
      <c r="D145" t="str">
        <f>VLOOKUP(A145,Sheet2!$A$2:$G$96,3,FALSE)</f>
        <v>vannparameter</v>
      </c>
      <c r="E145" t="str">
        <f>VLOOKUP(A145,Sheet2!$A$2:$G$96,4,FALSE)</f>
        <v>organisk materiale</v>
      </c>
      <c r="F145" s="1">
        <v>44872</v>
      </c>
      <c r="G145" t="str">
        <f t="shared" si="8"/>
        <v>inn</v>
      </c>
      <c r="H145">
        <v>107</v>
      </c>
      <c r="I145" t="b">
        <f t="shared" si="6"/>
        <v>0</v>
      </c>
      <c r="J145" s="4">
        <v>107</v>
      </c>
      <c r="K145">
        <f>IF(LEN(VLOOKUP(B145,Sheet2!$B$2:$G$96,5,FALSE))=0,"",VLOOKUP(B145,Sheet2!$B$2:$G$96,5,FALSE))</f>
        <v>300</v>
      </c>
      <c r="L145" t="str">
        <f>IF(LEN(VLOOKUP(B145,Sheet2!$B$2:$G$96,6,FALSE))=0,"",VLOOKUP(B145,Sheet2!$B$2:$G$96,6,FALSE))</f>
        <v/>
      </c>
      <c r="M145" t="b">
        <f t="shared" si="7"/>
        <v>0</v>
      </c>
      <c r="N145">
        <v>152</v>
      </c>
      <c r="O145" t="b">
        <f>VLOOKUP(A145,Sheet2!$A$2:$G$74,5,FALSE)</f>
        <v>1</v>
      </c>
    </row>
    <row r="146" spans="1:15" x14ac:dyDescent="0.25">
      <c r="A146" t="s">
        <v>9</v>
      </c>
      <c r="B146" t="str">
        <f>VLOOKUP($A146,Sheet2!$A$2:$B$82,2,FALSE)</f>
        <v>BOF-5</v>
      </c>
      <c r="C146" t="s">
        <v>5</v>
      </c>
      <c r="D146" t="str">
        <f>VLOOKUP(A146,Sheet2!$A$2:$G$96,3,FALSE)</f>
        <v>vannparameter</v>
      </c>
      <c r="E146" t="str">
        <f>VLOOKUP(A146,Sheet2!$A$2:$G$96,4,FALSE)</f>
        <v>organisk materiale</v>
      </c>
      <c r="F146" s="1">
        <v>44886</v>
      </c>
      <c r="G146" t="str">
        <f t="shared" si="8"/>
        <v>inn</v>
      </c>
      <c r="H146">
        <v>214</v>
      </c>
      <c r="I146" t="b">
        <f t="shared" si="6"/>
        <v>0</v>
      </c>
      <c r="J146" s="4">
        <v>214</v>
      </c>
      <c r="K146">
        <f>IF(LEN(VLOOKUP(B146,Sheet2!$B$2:$G$96,5,FALSE))=0,"",VLOOKUP(B146,Sheet2!$B$2:$G$96,5,FALSE))</f>
        <v>300</v>
      </c>
      <c r="L146" t="str">
        <f>IF(LEN(VLOOKUP(B146,Sheet2!$B$2:$G$96,6,FALSE))=0,"",VLOOKUP(B146,Sheet2!$B$2:$G$96,6,FALSE))</f>
        <v/>
      </c>
      <c r="M146" t="b">
        <f t="shared" si="7"/>
        <v>0</v>
      </c>
      <c r="N146">
        <v>152</v>
      </c>
      <c r="O146" t="b">
        <f>VLOOKUP(A146,Sheet2!$A$2:$G$74,5,FALSE)</f>
        <v>1</v>
      </c>
    </row>
    <row r="147" spans="1:15" x14ac:dyDescent="0.25">
      <c r="A147" t="s">
        <v>9</v>
      </c>
      <c r="B147" t="str">
        <f>VLOOKUP($A147,Sheet2!$A$2:$B$82,2,FALSE)</f>
        <v>BOF-5</v>
      </c>
      <c r="C147" t="s">
        <v>5</v>
      </c>
      <c r="D147" t="str">
        <f>VLOOKUP(A147,Sheet2!$A$2:$G$96,3,FALSE)</f>
        <v>vannparameter</v>
      </c>
      <c r="E147" t="str">
        <f>VLOOKUP(A147,Sheet2!$A$2:$G$96,4,FALSE)</f>
        <v>organisk materiale</v>
      </c>
      <c r="F147" s="1">
        <v>44907</v>
      </c>
      <c r="G147" t="str">
        <f t="shared" si="8"/>
        <v>inn</v>
      </c>
      <c r="H147">
        <v>95.6</v>
      </c>
      <c r="I147" t="b">
        <f t="shared" si="6"/>
        <v>0</v>
      </c>
      <c r="J147" s="4">
        <v>95.6</v>
      </c>
      <c r="K147">
        <f>IF(LEN(VLOOKUP(B147,Sheet2!$B$2:$G$96,5,FALSE))=0,"",VLOOKUP(B147,Sheet2!$B$2:$G$96,5,FALSE))</f>
        <v>300</v>
      </c>
      <c r="L147" t="str">
        <f>IF(LEN(VLOOKUP(B147,Sheet2!$B$2:$G$96,6,FALSE))=0,"",VLOOKUP(B147,Sheet2!$B$2:$G$96,6,FALSE))</f>
        <v/>
      </c>
      <c r="M147" t="b">
        <f t="shared" si="7"/>
        <v>0</v>
      </c>
      <c r="N147">
        <v>152</v>
      </c>
      <c r="O147" t="b">
        <f>VLOOKUP(A147,Sheet2!$A$2:$G$74,5,FALSE)</f>
        <v>1</v>
      </c>
    </row>
    <row r="148" spans="1:15" x14ac:dyDescent="0.25">
      <c r="A148" t="s">
        <v>9</v>
      </c>
      <c r="B148" t="str">
        <f>VLOOKUP($A148,Sheet2!$A$2:$B$82,2,FALSE)</f>
        <v>BOF-5</v>
      </c>
      <c r="C148" t="s">
        <v>5</v>
      </c>
      <c r="D148" t="str">
        <f>VLOOKUP(A148,Sheet2!$A$2:$G$96,3,FALSE)</f>
        <v>vannparameter</v>
      </c>
      <c r="E148" t="str">
        <f>VLOOKUP(A148,Sheet2!$A$2:$G$96,4,FALSE)</f>
        <v>organisk materiale</v>
      </c>
      <c r="F148" s="1">
        <v>44970</v>
      </c>
      <c r="G148" t="str">
        <f t="shared" si="8"/>
        <v>inn</v>
      </c>
      <c r="H148">
        <v>306</v>
      </c>
      <c r="I148" t="b">
        <f t="shared" si="6"/>
        <v>0</v>
      </c>
      <c r="J148" s="4">
        <v>306</v>
      </c>
      <c r="K148">
        <f>IF(LEN(VLOOKUP(B148,Sheet2!$B$2:$G$96,5,FALSE))=0,"",VLOOKUP(B148,Sheet2!$B$2:$G$96,5,FALSE))</f>
        <v>300</v>
      </c>
      <c r="L148" t="str">
        <f>IF(LEN(VLOOKUP(B148,Sheet2!$B$2:$G$96,6,FALSE))=0,"",VLOOKUP(B148,Sheet2!$B$2:$G$96,6,FALSE))</f>
        <v/>
      </c>
      <c r="M148" t="b">
        <f t="shared" si="7"/>
        <v>1</v>
      </c>
      <c r="N148">
        <v>152</v>
      </c>
      <c r="O148" t="b">
        <f>VLOOKUP(A148,Sheet2!$A$2:$G$74,5,FALSE)</f>
        <v>1</v>
      </c>
    </row>
    <row r="149" spans="1:15" x14ac:dyDescent="0.25">
      <c r="A149" t="s">
        <v>9</v>
      </c>
      <c r="B149" t="str">
        <f>VLOOKUP($A149,Sheet2!$A$2:$B$82,2,FALSE)</f>
        <v>BOF-5</v>
      </c>
      <c r="C149" t="s">
        <v>5</v>
      </c>
      <c r="D149" t="str">
        <f>VLOOKUP(A149,Sheet2!$A$2:$G$96,3,FALSE)</f>
        <v>vannparameter</v>
      </c>
      <c r="E149" t="str">
        <f>VLOOKUP(A149,Sheet2!$A$2:$G$96,4,FALSE)</f>
        <v>organisk materiale</v>
      </c>
      <c r="F149" s="1">
        <v>44984</v>
      </c>
      <c r="G149" t="str">
        <f t="shared" si="8"/>
        <v>inn</v>
      </c>
      <c r="H149">
        <v>180</v>
      </c>
      <c r="I149" t="b">
        <f t="shared" si="6"/>
        <v>0</v>
      </c>
      <c r="J149" s="4">
        <v>180</v>
      </c>
      <c r="K149">
        <f>IF(LEN(VLOOKUP(B149,Sheet2!$B$2:$G$96,5,FALSE))=0,"",VLOOKUP(B149,Sheet2!$B$2:$G$96,5,FALSE))</f>
        <v>300</v>
      </c>
      <c r="L149" t="str">
        <f>IF(LEN(VLOOKUP(B149,Sheet2!$B$2:$G$96,6,FALSE))=0,"",VLOOKUP(B149,Sheet2!$B$2:$G$96,6,FALSE))</f>
        <v/>
      </c>
      <c r="M149" t="b">
        <f t="shared" si="7"/>
        <v>0</v>
      </c>
      <c r="N149">
        <v>152</v>
      </c>
      <c r="O149" t="b">
        <f>VLOOKUP(A149,Sheet2!$A$2:$G$74,5,FALSE)</f>
        <v>1</v>
      </c>
    </row>
    <row r="150" spans="1:15" x14ac:dyDescent="0.25">
      <c r="A150" t="s">
        <v>9</v>
      </c>
      <c r="B150" t="str">
        <f>VLOOKUP($A150,Sheet2!$A$2:$B$82,2,FALSE)</f>
        <v>BOF-5</v>
      </c>
      <c r="C150" t="s">
        <v>5</v>
      </c>
      <c r="D150" t="str">
        <f>VLOOKUP(A150,Sheet2!$A$2:$G$96,3,FALSE)</f>
        <v>vannparameter</v>
      </c>
      <c r="E150" t="str">
        <f>VLOOKUP(A150,Sheet2!$A$2:$G$96,4,FALSE)</f>
        <v>organisk materiale</v>
      </c>
      <c r="F150" s="1">
        <v>44879</v>
      </c>
      <c r="G150" t="str">
        <f t="shared" si="8"/>
        <v>inn</v>
      </c>
      <c r="H150">
        <v>40.5</v>
      </c>
      <c r="I150" t="b">
        <f t="shared" si="6"/>
        <v>0</v>
      </c>
      <c r="J150" s="4">
        <v>40.5</v>
      </c>
      <c r="K150">
        <f>IF(LEN(VLOOKUP(B150,Sheet2!$B$2:$G$96,5,FALSE))=0,"",VLOOKUP(B150,Sheet2!$B$2:$G$96,5,FALSE))</f>
        <v>300</v>
      </c>
      <c r="L150" t="str">
        <f>IF(LEN(VLOOKUP(B150,Sheet2!$B$2:$G$96,6,FALSE))=0,"",VLOOKUP(B150,Sheet2!$B$2:$G$96,6,FALSE))</f>
        <v/>
      </c>
      <c r="M150" t="b">
        <f t="shared" si="7"/>
        <v>0</v>
      </c>
      <c r="N150">
        <v>152</v>
      </c>
      <c r="O150" t="b">
        <f>VLOOKUP(A150,Sheet2!$A$2:$G$74,5,FALSE)</f>
        <v>1</v>
      </c>
    </row>
    <row r="151" spans="1:15" x14ac:dyDescent="0.25">
      <c r="A151" s="6" t="s">
        <v>9</v>
      </c>
      <c r="B151" t="str">
        <f>VLOOKUP($A151,Sheet2!$A$2:$B$82,2,FALSE)</f>
        <v>BOF-5</v>
      </c>
      <c r="C151" t="s">
        <v>5</v>
      </c>
      <c r="D151" t="str">
        <f>VLOOKUP(A151,Sheet2!$A$2:$G$96,3,FALSE)</f>
        <v>vannparameter</v>
      </c>
      <c r="E151" t="str">
        <f>VLOOKUP(A151,Sheet2!$A$2:$G$96,4,FALSE)</f>
        <v>organisk materiale</v>
      </c>
      <c r="F151" s="1">
        <v>45000</v>
      </c>
      <c r="G151" t="str">
        <f t="shared" si="8"/>
        <v>inn</v>
      </c>
      <c r="H151" s="6">
        <v>316</v>
      </c>
      <c r="I151" t="b">
        <f t="shared" si="6"/>
        <v>0</v>
      </c>
      <c r="J151" s="4">
        <v>316</v>
      </c>
      <c r="K151">
        <f>IF(LEN(VLOOKUP(B151,Sheet2!$B$2:$G$96,5,FALSE))=0,"",VLOOKUP(B151,Sheet2!$B$2:$G$96,5,FALSE))</f>
        <v>300</v>
      </c>
      <c r="L151" t="str">
        <f>IF(LEN(VLOOKUP(B151,Sheet2!$B$2:$G$96,6,FALSE))=0,"",VLOOKUP(B151,Sheet2!$B$2:$G$96,6,FALSE))</f>
        <v/>
      </c>
      <c r="M151" t="b">
        <f t="shared" si="7"/>
        <v>1</v>
      </c>
      <c r="N151">
        <v>152</v>
      </c>
      <c r="O151" t="b">
        <f>VLOOKUP(A151,Sheet2!$A$2:$G$74,5,FALSE)</f>
        <v>1</v>
      </c>
    </row>
    <row r="152" spans="1:15" x14ac:dyDescent="0.25">
      <c r="A152" t="s">
        <v>9</v>
      </c>
      <c r="B152" t="str">
        <f>VLOOKUP($A152,Sheet2!$A$2:$B$82,2,FALSE)</f>
        <v>BOF-5</v>
      </c>
      <c r="C152" t="s">
        <v>5</v>
      </c>
      <c r="D152" t="str">
        <f>VLOOKUP(A152,Sheet2!$A$2:$G$96,3,FALSE)</f>
        <v>vannparameter</v>
      </c>
      <c r="E152" t="str">
        <f>VLOOKUP(A152,Sheet2!$A$2:$G$96,4,FALSE)</f>
        <v>organisk materiale</v>
      </c>
      <c r="F152" s="1">
        <v>44858</v>
      </c>
      <c r="G152" t="str">
        <f t="shared" si="8"/>
        <v>ut</v>
      </c>
      <c r="H152">
        <v>165</v>
      </c>
      <c r="I152" t="b">
        <f t="shared" si="6"/>
        <v>0</v>
      </c>
      <c r="J152" s="4">
        <v>165</v>
      </c>
      <c r="K152">
        <f>IF(LEN(VLOOKUP(B152,Sheet2!$B$2:$G$96,5,FALSE))=0,"",VLOOKUP(B152,Sheet2!$B$2:$G$96,5,FALSE))</f>
        <v>300</v>
      </c>
      <c r="L152" t="str">
        <f>IF(LEN(VLOOKUP(B152,Sheet2!$B$2:$G$96,6,FALSE))=0,"",VLOOKUP(B152,Sheet2!$B$2:$G$96,6,FALSE))</f>
        <v/>
      </c>
      <c r="M152" t="b">
        <f t="shared" si="7"/>
        <v>0</v>
      </c>
      <c r="N152">
        <v>151</v>
      </c>
      <c r="O152" t="b">
        <f>VLOOKUP(A152,Sheet2!$A$2:$G$74,5,FALSE)</f>
        <v>1</v>
      </c>
    </row>
    <row r="153" spans="1:15" x14ac:dyDescent="0.25">
      <c r="A153" t="s">
        <v>9</v>
      </c>
      <c r="B153" t="str">
        <f>VLOOKUP($A153,Sheet2!$A$2:$B$82,2,FALSE)</f>
        <v>BOF-5</v>
      </c>
      <c r="C153" t="s">
        <v>5</v>
      </c>
      <c r="D153" t="str">
        <f>VLOOKUP(A153,Sheet2!$A$2:$G$96,3,FALSE)</f>
        <v>vannparameter</v>
      </c>
      <c r="E153" t="str">
        <f>VLOOKUP(A153,Sheet2!$A$2:$G$96,4,FALSE)</f>
        <v>organisk materiale</v>
      </c>
      <c r="F153" s="1">
        <v>44865</v>
      </c>
      <c r="G153" t="str">
        <f t="shared" si="8"/>
        <v>ut</v>
      </c>
      <c r="H153">
        <v>52.2</v>
      </c>
      <c r="I153" t="b">
        <f t="shared" si="6"/>
        <v>0</v>
      </c>
      <c r="J153" s="4">
        <v>52.2</v>
      </c>
      <c r="K153">
        <f>IF(LEN(VLOOKUP(B153,Sheet2!$B$2:$G$96,5,FALSE))=0,"",VLOOKUP(B153,Sheet2!$B$2:$G$96,5,FALSE))</f>
        <v>300</v>
      </c>
      <c r="L153" t="str">
        <f>IF(LEN(VLOOKUP(B153,Sheet2!$B$2:$G$96,6,FALSE))=0,"",VLOOKUP(B153,Sheet2!$B$2:$G$96,6,FALSE))</f>
        <v/>
      </c>
      <c r="M153" t="b">
        <f t="shared" si="7"/>
        <v>0</v>
      </c>
      <c r="N153">
        <v>151</v>
      </c>
      <c r="O153" t="b">
        <f>VLOOKUP(A153,Sheet2!$A$2:$G$74,5,FALSE)</f>
        <v>1</v>
      </c>
    </row>
    <row r="154" spans="1:15" x14ac:dyDescent="0.25">
      <c r="A154" t="s">
        <v>9</v>
      </c>
      <c r="B154" t="str">
        <f>VLOOKUP($A154,Sheet2!$A$2:$B$82,2,FALSE)</f>
        <v>BOF-5</v>
      </c>
      <c r="C154" t="s">
        <v>5</v>
      </c>
      <c r="D154" t="str">
        <f>VLOOKUP(A154,Sheet2!$A$2:$G$96,3,FALSE)</f>
        <v>vannparameter</v>
      </c>
      <c r="E154" t="str">
        <f>VLOOKUP(A154,Sheet2!$A$2:$G$96,4,FALSE)</f>
        <v>organisk materiale</v>
      </c>
      <c r="F154" s="1">
        <v>44872</v>
      </c>
      <c r="G154" t="str">
        <f t="shared" si="8"/>
        <v>ut</v>
      </c>
      <c r="H154">
        <v>50.5</v>
      </c>
      <c r="I154" t="b">
        <f t="shared" si="6"/>
        <v>0</v>
      </c>
      <c r="J154" s="4">
        <v>50.5</v>
      </c>
      <c r="K154">
        <f>IF(LEN(VLOOKUP(B154,Sheet2!$B$2:$G$96,5,FALSE))=0,"",VLOOKUP(B154,Sheet2!$B$2:$G$96,5,FALSE))</f>
        <v>300</v>
      </c>
      <c r="L154" t="str">
        <f>IF(LEN(VLOOKUP(B154,Sheet2!$B$2:$G$96,6,FALSE))=0,"",VLOOKUP(B154,Sheet2!$B$2:$G$96,6,FALSE))</f>
        <v/>
      </c>
      <c r="M154" t="b">
        <f t="shared" si="7"/>
        <v>0</v>
      </c>
      <c r="N154">
        <v>151</v>
      </c>
      <c r="O154" t="b">
        <f>VLOOKUP(A154,Sheet2!$A$2:$G$74,5,FALSE)</f>
        <v>1</v>
      </c>
    </row>
    <row r="155" spans="1:15" x14ac:dyDescent="0.25">
      <c r="A155" t="s">
        <v>9</v>
      </c>
      <c r="B155" t="str">
        <f>VLOOKUP($A155,Sheet2!$A$2:$B$82,2,FALSE)</f>
        <v>BOF-5</v>
      </c>
      <c r="C155" t="s">
        <v>5</v>
      </c>
      <c r="D155" t="str">
        <f>VLOOKUP(A155,Sheet2!$A$2:$G$96,3,FALSE)</f>
        <v>vannparameter</v>
      </c>
      <c r="E155" t="str">
        <f>VLOOKUP(A155,Sheet2!$A$2:$G$96,4,FALSE)</f>
        <v>organisk materiale</v>
      </c>
      <c r="F155" s="1">
        <v>44886</v>
      </c>
      <c r="G155" t="str">
        <f t="shared" si="8"/>
        <v>ut</v>
      </c>
      <c r="H155">
        <v>62.5</v>
      </c>
      <c r="I155" t="b">
        <f t="shared" si="6"/>
        <v>0</v>
      </c>
      <c r="J155" s="4">
        <v>62.5</v>
      </c>
      <c r="K155">
        <f>IF(LEN(VLOOKUP(B155,Sheet2!$B$2:$G$96,5,FALSE))=0,"",VLOOKUP(B155,Sheet2!$B$2:$G$96,5,FALSE))</f>
        <v>300</v>
      </c>
      <c r="L155" t="str">
        <f>IF(LEN(VLOOKUP(B155,Sheet2!$B$2:$G$96,6,FALSE))=0,"",VLOOKUP(B155,Sheet2!$B$2:$G$96,6,FALSE))</f>
        <v/>
      </c>
      <c r="M155" t="b">
        <f t="shared" si="7"/>
        <v>0</v>
      </c>
      <c r="N155">
        <v>151</v>
      </c>
      <c r="O155" t="b">
        <f>VLOOKUP(A155,Sheet2!$A$2:$G$74,5,FALSE)</f>
        <v>1</v>
      </c>
    </row>
    <row r="156" spans="1:15" x14ac:dyDescent="0.25">
      <c r="A156" t="s">
        <v>9</v>
      </c>
      <c r="B156" t="str">
        <f>VLOOKUP($A156,Sheet2!$A$2:$B$82,2,FALSE)</f>
        <v>BOF-5</v>
      </c>
      <c r="C156" t="s">
        <v>5</v>
      </c>
      <c r="D156" t="str">
        <f>VLOOKUP(A156,Sheet2!$A$2:$G$96,3,FALSE)</f>
        <v>vannparameter</v>
      </c>
      <c r="E156" t="str">
        <f>VLOOKUP(A156,Sheet2!$A$2:$G$96,4,FALSE)</f>
        <v>organisk materiale</v>
      </c>
      <c r="F156" s="1">
        <v>44907</v>
      </c>
      <c r="G156" t="str">
        <f t="shared" si="8"/>
        <v>ut</v>
      </c>
      <c r="H156">
        <v>63</v>
      </c>
      <c r="I156" t="b">
        <f t="shared" si="6"/>
        <v>0</v>
      </c>
      <c r="J156" s="4">
        <v>63</v>
      </c>
      <c r="K156">
        <f>IF(LEN(VLOOKUP(B156,Sheet2!$B$2:$G$96,5,FALSE))=0,"",VLOOKUP(B156,Sheet2!$B$2:$G$96,5,FALSE))</f>
        <v>300</v>
      </c>
      <c r="L156" t="str">
        <f>IF(LEN(VLOOKUP(B156,Sheet2!$B$2:$G$96,6,FALSE))=0,"",VLOOKUP(B156,Sheet2!$B$2:$G$96,6,FALSE))</f>
        <v/>
      </c>
      <c r="M156" t="b">
        <f t="shared" si="7"/>
        <v>0</v>
      </c>
      <c r="N156">
        <v>151</v>
      </c>
      <c r="O156" t="b">
        <f>VLOOKUP(A156,Sheet2!$A$2:$G$74,5,FALSE)</f>
        <v>1</v>
      </c>
    </row>
    <row r="157" spans="1:15" x14ac:dyDescent="0.25">
      <c r="A157" t="s">
        <v>9</v>
      </c>
      <c r="B157" t="str">
        <f>VLOOKUP($A157,Sheet2!$A$2:$B$82,2,FALSE)</f>
        <v>BOF-5</v>
      </c>
      <c r="C157" t="s">
        <v>5</v>
      </c>
      <c r="D157" t="str">
        <f>VLOOKUP(A157,Sheet2!$A$2:$G$96,3,FALSE)</f>
        <v>vannparameter</v>
      </c>
      <c r="E157" t="str">
        <f>VLOOKUP(A157,Sheet2!$A$2:$G$96,4,FALSE)</f>
        <v>organisk materiale</v>
      </c>
      <c r="F157" s="1">
        <v>44970</v>
      </c>
      <c r="G157" t="str">
        <f t="shared" si="8"/>
        <v>ut</v>
      </c>
      <c r="H157">
        <v>107</v>
      </c>
      <c r="I157" t="b">
        <f t="shared" si="6"/>
        <v>0</v>
      </c>
      <c r="J157" s="4">
        <v>107</v>
      </c>
      <c r="K157">
        <f>IF(LEN(VLOOKUP(B157,Sheet2!$B$2:$G$96,5,FALSE))=0,"",VLOOKUP(B157,Sheet2!$B$2:$G$96,5,FALSE))</f>
        <v>300</v>
      </c>
      <c r="L157" t="str">
        <f>IF(LEN(VLOOKUP(B157,Sheet2!$B$2:$G$96,6,FALSE))=0,"",VLOOKUP(B157,Sheet2!$B$2:$G$96,6,FALSE))</f>
        <v/>
      </c>
      <c r="M157" t="b">
        <f t="shared" si="7"/>
        <v>0</v>
      </c>
      <c r="N157">
        <v>151</v>
      </c>
      <c r="O157" t="b">
        <f>VLOOKUP(A157,Sheet2!$A$2:$G$74,5,FALSE)</f>
        <v>1</v>
      </c>
    </row>
    <row r="158" spans="1:15" x14ac:dyDescent="0.25">
      <c r="A158" t="s">
        <v>9</v>
      </c>
      <c r="B158" t="str">
        <f>VLOOKUP($A158,Sheet2!$A$2:$B$82,2,FALSE)</f>
        <v>BOF-5</v>
      </c>
      <c r="C158" t="s">
        <v>5</v>
      </c>
      <c r="D158" t="str">
        <f>VLOOKUP(A158,Sheet2!$A$2:$G$96,3,FALSE)</f>
        <v>vannparameter</v>
      </c>
      <c r="E158" t="str">
        <f>VLOOKUP(A158,Sheet2!$A$2:$G$96,4,FALSE)</f>
        <v>organisk materiale</v>
      </c>
      <c r="F158" s="1">
        <v>44984</v>
      </c>
      <c r="G158" t="str">
        <f t="shared" si="8"/>
        <v>ut</v>
      </c>
      <c r="H158">
        <v>123</v>
      </c>
      <c r="I158" t="b">
        <f t="shared" si="6"/>
        <v>0</v>
      </c>
      <c r="J158" s="4">
        <v>123</v>
      </c>
      <c r="K158">
        <f>IF(LEN(VLOOKUP(B158,Sheet2!$B$2:$G$96,5,FALSE))=0,"",VLOOKUP(B158,Sheet2!$B$2:$G$96,5,FALSE))</f>
        <v>300</v>
      </c>
      <c r="L158" t="str">
        <f>IF(LEN(VLOOKUP(B158,Sheet2!$B$2:$G$96,6,FALSE))=0,"",VLOOKUP(B158,Sheet2!$B$2:$G$96,6,FALSE))</f>
        <v/>
      </c>
      <c r="M158" t="b">
        <f t="shared" si="7"/>
        <v>0</v>
      </c>
      <c r="N158">
        <v>151</v>
      </c>
      <c r="O158" t="b">
        <f>VLOOKUP(A158,Sheet2!$A$2:$G$74,5,FALSE)</f>
        <v>1</v>
      </c>
    </row>
    <row r="159" spans="1:15" x14ac:dyDescent="0.25">
      <c r="A159" t="s">
        <v>9</v>
      </c>
      <c r="B159" t="str">
        <f>VLOOKUP($A159,Sheet2!$A$2:$B$82,2,FALSE)</f>
        <v>BOF-5</v>
      </c>
      <c r="C159" t="s">
        <v>5</v>
      </c>
      <c r="D159" t="str">
        <f>VLOOKUP(A159,Sheet2!$A$2:$G$96,3,FALSE)</f>
        <v>vannparameter</v>
      </c>
      <c r="E159" t="str">
        <f>VLOOKUP(A159,Sheet2!$A$2:$G$96,4,FALSE)</f>
        <v>organisk materiale</v>
      </c>
      <c r="F159" s="1">
        <v>44879</v>
      </c>
      <c r="G159" t="str">
        <f t="shared" si="8"/>
        <v>ut</v>
      </c>
      <c r="H159">
        <v>21.2</v>
      </c>
      <c r="I159" t="b">
        <f t="shared" si="6"/>
        <v>0</v>
      </c>
      <c r="J159" s="4">
        <v>21.2</v>
      </c>
      <c r="K159">
        <f>IF(LEN(VLOOKUP(B159,Sheet2!$B$2:$G$96,5,FALSE))=0,"",VLOOKUP(B159,Sheet2!$B$2:$G$96,5,FALSE))</f>
        <v>300</v>
      </c>
      <c r="L159" t="str">
        <f>IF(LEN(VLOOKUP(B159,Sheet2!$B$2:$G$96,6,FALSE))=0,"",VLOOKUP(B159,Sheet2!$B$2:$G$96,6,FALSE))</f>
        <v/>
      </c>
      <c r="M159" t="b">
        <f t="shared" si="7"/>
        <v>0</v>
      </c>
      <c r="N159">
        <v>151</v>
      </c>
      <c r="O159" t="b">
        <f>VLOOKUP(A159,Sheet2!$A$2:$G$74,5,FALSE)</f>
        <v>1</v>
      </c>
    </row>
    <row r="160" spans="1:15" x14ac:dyDescent="0.25">
      <c r="A160" s="6" t="s">
        <v>9</v>
      </c>
      <c r="B160" t="str">
        <f>VLOOKUP($A160,Sheet2!$A$2:$B$82,2,FALSE)</f>
        <v>BOF-5</v>
      </c>
      <c r="C160" t="s">
        <v>5</v>
      </c>
      <c r="D160" t="str">
        <f>VLOOKUP(A160,Sheet2!$A$2:$G$96,3,FALSE)</f>
        <v>vannparameter</v>
      </c>
      <c r="E160" t="str">
        <f>VLOOKUP(A160,Sheet2!$A$2:$G$96,4,FALSE)</f>
        <v>organisk materiale</v>
      </c>
      <c r="F160" s="1">
        <v>45000</v>
      </c>
      <c r="G160" t="str">
        <f t="shared" si="8"/>
        <v>ut</v>
      </c>
      <c r="H160" s="6">
        <v>17.600000000000001</v>
      </c>
      <c r="I160" t="b">
        <f t="shared" si="6"/>
        <v>0</v>
      </c>
      <c r="J160" s="4">
        <v>17.600000000000001</v>
      </c>
      <c r="K160">
        <f>IF(LEN(VLOOKUP(B160,Sheet2!$B$2:$G$96,5,FALSE))=0,"",VLOOKUP(B160,Sheet2!$B$2:$G$96,5,FALSE))</f>
        <v>300</v>
      </c>
      <c r="L160" t="str">
        <f>IF(LEN(VLOOKUP(B160,Sheet2!$B$2:$G$96,6,FALSE))=0,"",VLOOKUP(B160,Sheet2!$B$2:$G$96,6,FALSE))</f>
        <v/>
      </c>
      <c r="M160" t="b">
        <f t="shared" si="7"/>
        <v>0</v>
      </c>
      <c r="N160">
        <v>151</v>
      </c>
      <c r="O160" t="b">
        <f>VLOOKUP(A160,Sheet2!$A$2:$G$74,5,FALSE)</f>
        <v>1</v>
      </c>
    </row>
    <row r="161" spans="1:15" x14ac:dyDescent="0.25">
      <c r="A161" s="6" t="s">
        <v>179</v>
      </c>
      <c r="B161" t="str">
        <f>VLOOKUP($A161,Sheet2!$A$2:$B$82,2,FALSE)</f>
        <v>DEHP</v>
      </c>
      <c r="C161" t="s">
        <v>11</v>
      </c>
      <c r="D161" t="str">
        <f>VLOOKUP(A161,Sheet2!$A$2:$G$96,3,FALSE)</f>
        <v>org milj</v>
      </c>
      <c r="E161" t="str">
        <f>VLOOKUP(A161,Sheet2!$A$2:$G$96,4,FALSE)</f>
        <v>DEHP</v>
      </c>
      <c r="F161" s="1">
        <v>44886</v>
      </c>
      <c r="G161" t="str">
        <f t="shared" si="8"/>
        <v>inn</v>
      </c>
      <c r="H161">
        <v>6.6</v>
      </c>
      <c r="I161" t="b">
        <f t="shared" si="6"/>
        <v>0</v>
      </c>
      <c r="J161" s="4">
        <v>6.6</v>
      </c>
      <c r="K161" t="str">
        <f>IF(LEN(VLOOKUP(B161,Sheet2!$B$2:$G$96,5,FALSE))=0,"",VLOOKUP(B161,Sheet2!$B$2:$G$96,5,FALSE))</f>
        <v>målekrav</v>
      </c>
      <c r="L161" t="str">
        <f>IF(LEN(VLOOKUP(B161,Sheet2!$B$2:$G$96,6,FALSE))=0,"",VLOOKUP(B161,Sheet2!$B$2:$G$96,6,FALSE))</f>
        <v/>
      </c>
      <c r="M161" t="b">
        <f t="shared" si="7"/>
        <v>0</v>
      </c>
      <c r="N161">
        <v>152</v>
      </c>
      <c r="O161" t="b">
        <f>VLOOKUP(A161,Sheet2!$A$2:$G$74,5,FALSE)</f>
        <v>1</v>
      </c>
    </row>
    <row r="162" spans="1:15" x14ac:dyDescent="0.25">
      <c r="A162" s="6" t="s">
        <v>179</v>
      </c>
      <c r="B162" t="str">
        <f>VLOOKUP($A162,Sheet2!$A$2:$B$82,2,FALSE)</f>
        <v>DEHP</v>
      </c>
      <c r="C162" t="s">
        <v>11</v>
      </c>
      <c r="D162" t="str">
        <f>VLOOKUP(A162,Sheet2!$A$2:$G$96,3,FALSE)</f>
        <v>org milj</v>
      </c>
      <c r="E162" t="str">
        <f>VLOOKUP(A162,Sheet2!$A$2:$G$96,4,FALSE)</f>
        <v>DEHP</v>
      </c>
      <c r="F162" s="1">
        <v>44907</v>
      </c>
      <c r="G162" t="str">
        <f t="shared" si="8"/>
        <v>inn</v>
      </c>
      <c r="H162">
        <v>9.6</v>
      </c>
      <c r="I162" t="b">
        <f t="shared" si="6"/>
        <v>0</v>
      </c>
      <c r="J162" s="4">
        <v>9.6</v>
      </c>
      <c r="K162" t="str">
        <f>IF(LEN(VLOOKUP(B162,Sheet2!$B$2:$G$96,5,FALSE))=0,"",VLOOKUP(B162,Sheet2!$B$2:$G$96,5,FALSE))</f>
        <v>målekrav</v>
      </c>
      <c r="L162" t="str">
        <f>IF(LEN(VLOOKUP(B162,Sheet2!$B$2:$G$96,6,FALSE))=0,"",VLOOKUP(B162,Sheet2!$B$2:$G$96,6,FALSE))</f>
        <v/>
      </c>
      <c r="M162" t="b">
        <f t="shared" si="7"/>
        <v>0</v>
      </c>
      <c r="N162">
        <v>152</v>
      </c>
      <c r="O162" t="b">
        <f>VLOOKUP(A162,Sheet2!$A$2:$G$74,5,FALSE)</f>
        <v>1</v>
      </c>
    </row>
    <row r="163" spans="1:15" x14ac:dyDescent="0.25">
      <c r="A163" s="6" t="s">
        <v>179</v>
      </c>
      <c r="B163" t="str">
        <f>VLOOKUP($A163,Sheet2!$A$2:$B$82,2,FALSE)</f>
        <v>DEHP</v>
      </c>
      <c r="C163" t="s">
        <v>11</v>
      </c>
      <c r="D163" t="str">
        <f>VLOOKUP(A163,Sheet2!$A$2:$G$96,3,FALSE)</f>
        <v>org milj</v>
      </c>
      <c r="E163" t="str">
        <f>VLOOKUP(A163,Sheet2!$A$2:$G$96,4,FALSE)</f>
        <v>DEHP</v>
      </c>
      <c r="F163" s="1">
        <v>44970</v>
      </c>
      <c r="G163" t="str">
        <f t="shared" si="8"/>
        <v>inn</v>
      </c>
      <c r="H163">
        <v>11.6</v>
      </c>
      <c r="I163" t="b">
        <f t="shared" si="6"/>
        <v>0</v>
      </c>
      <c r="J163" s="4">
        <v>11.6</v>
      </c>
      <c r="K163" t="str">
        <f>IF(LEN(VLOOKUP(B163,Sheet2!$B$2:$G$96,5,FALSE))=0,"",VLOOKUP(B163,Sheet2!$B$2:$G$96,5,FALSE))</f>
        <v>målekrav</v>
      </c>
      <c r="L163" t="str">
        <f>IF(LEN(VLOOKUP(B163,Sheet2!$B$2:$G$96,6,FALSE))=0,"",VLOOKUP(B163,Sheet2!$B$2:$G$96,6,FALSE))</f>
        <v/>
      </c>
      <c r="M163" t="b">
        <f t="shared" si="7"/>
        <v>0</v>
      </c>
      <c r="N163">
        <v>152</v>
      </c>
      <c r="O163" t="b">
        <f>VLOOKUP(A163,Sheet2!$A$2:$G$74,5,FALSE)</f>
        <v>1</v>
      </c>
    </row>
    <row r="164" spans="1:15" x14ac:dyDescent="0.25">
      <c r="A164" s="6" t="s">
        <v>179</v>
      </c>
      <c r="B164" t="str">
        <f>VLOOKUP($A164,Sheet2!$A$2:$B$82,2,FALSE)</f>
        <v>DEHP</v>
      </c>
      <c r="C164" t="s">
        <v>11</v>
      </c>
      <c r="D164" t="str">
        <f>VLOOKUP(A164,Sheet2!$A$2:$G$96,3,FALSE)</f>
        <v>org milj</v>
      </c>
      <c r="E164" t="str">
        <f>VLOOKUP(A164,Sheet2!$A$2:$G$96,4,FALSE)</f>
        <v>DEHP</v>
      </c>
      <c r="F164" s="1">
        <v>44984</v>
      </c>
      <c r="G164" t="str">
        <f t="shared" si="8"/>
        <v>inn</v>
      </c>
      <c r="H164">
        <v>36.299999999999997</v>
      </c>
      <c r="I164" t="b">
        <f t="shared" si="6"/>
        <v>0</v>
      </c>
      <c r="J164" s="4">
        <v>36.299999999999997</v>
      </c>
      <c r="K164" t="str">
        <f>IF(LEN(VLOOKUP(B164,Sheet2!$B$2:$G$96,5,FALSE))=0,"",VLOOKUP(B164,Sheet2!$B$2:$G$96,5,FALSE))</f>
        <v>målekrav</v>
      </c>
      <c r="L164" t="str">
        <f>IF(LEN(VLOOKUP(B164,Sheet2!$B$2:$G$96,6,FALSE))=0,"",VLOOKUP(B164,Sheet2!$B$2:$G$96,6,FALSE))</f>
        <v/>
      </c>
      <c r="M164" t="b">
        <f t="shared" si="7"/>
        <v>0</v>
      </c>
      <c r="N164">
        <v>152</v>
      </c>
      <c r="O164" t="b">
        <f>VLOOKUP(A164,Sheet2!$A$2:$G$74,5,FALSE)</f>
        <v>1</v>
      </c>
    </row>
    <row r="165" spans="1:15" x14ac:dyDescent="0.25">
      <c r="A165" s="7" t="s">
        <v>179</v>
      </c>
      <c r="B165" t="str">
        <f>VLOOKUP($A165,Sheet2!$A$2:$B$82,2,FALSE)</f>
        <v>DEHP</v>
      </c>
      <c r="C165" t="s">
        <v>11</v>
      </c>
      <c r="D165" t="str">
        <f>VLOOKUP(A165,Sheet2!$A$2:$G$96,3,FALSE)</f>
        <v>org milj</v>
      </c>
      <c r="E165" t="str">
        <f>VLOOKUP(A165,Sheet2!$A$2:$G$96,4,FALSE)</f>
        <v>DEHP</v>
      </c>
      <c r="F165" s="1">
        <v>45000</v>
      </c>
      <c r="G165" t="str">
        <f t="shared" si="8"/>
        <v>inn</v>
      </c>
      <c r="H165" s="6">
        <v>40.299999999999997</v>
      </c>
      <c r="I165" t="b">
        <f t="shared" si="6"/>
        <v>0</v>
      </c>
      <c r="J165" s="4">
        <v>40.299999999999997</v>
      </c>
      <c r="K165" t="str">
        <f>IF(LEN(VLOOKUP(B165,Sheet2!$B$2:$G$96,5,FALSE))=0,"",VLOOKUP(B165,Sheet2!$B$2:$G$96,5,FALSE))</f>
        <v>målekrav</v>
      </c>
      <c r="L165" t="str">
        <f>IF(LEN(VLOOKUP(B165,Sheet2!$B$2:$G$96,6,FALSE))=0,"",VLOOKUP(B165,Sheet2!$B$2:$G$96,6,FALSE))</f>
        <v/>
      </c>
      <c r="M165" t="b">
        <f t="shared" si="7"/>
        <v>0</v>
      </c>
      <c r="N165">
        <v>152</v>
      </c>
      <c r="O165" t="b">
        <f>VLOOKUP(A165,Sheet2!$A$2:$G$74,5,FALSE)</f>
        <v>1</v>
      </c>
    </row>
    <row r="166" spans="1:15" x14ac:dyDescent="0.25">
      <c r="A166" s="6" t="s">
        <v>179</v>
      </c>
      <c r="B166" t="str">
        <f>VLOOKUP($A166,Sheet2!$A$2:$B$82,2,FALSE)</f>
        <v>DEHP</v>
      </c>
      <c r="C166" t="s">
        <v>11</v>
      </c>
      <c r="D166" t="str">
        <f>VLOOKUP(A166,Sheet2!$A$2:$G$96,3,FALSE)</f>
        <v>org milj</v>
      </c>
      <c r="E166" t="str">
        <f>VLOOKUP(A166,Sheet2!$A$2:$G$96,4,FALSE)</f>
        <v>DEHP</v>
      </c>
      <c r="F166" s="1">
        <v>44879</v>
      </c>
      <c r="G166" t="str">
        <f t="shared" si="8"/>
        <v>ut</v>
      </c>
      <c r="H166" t="s">
        <v>13</v>
      </c>
      <c r="I166" t="b">
        <f t="shared" si="6"/>
        <v>1</v>
      </c>
      <c r="J166" s="4">
        <v>1</v>
      </c>
      <c r="K166" t="str">
        <f>IF(LEN(VLOOKUP(B166,Sheet2!$B$2:$G$96,5,FALSE))=0,"",VLOOKUP(B166,Sheet2!$B$2:$G$96,5,FALSE))</f>
        <v>målekrav</v>
      </c>
      <c r="L166" t="str">
        <f>IF(LEN(VLOOKUP(B166,Sheet2!$B$2:$G$96,6,FALSE))=0,"",VLOOKUP(B166,Sheet2!$B$2:$G$96,6,FALSE))</f>
        <v/>
      </c>
      <c r="M166" t="b">
        <f t="shared" si="7"/>
        <v>0</v>
      </c>
      <c r="N166">
        <v>151</v>
      </c>
      <c r="O166" t="b">
        <f>VLOOKUP(A166,Sheet2!$A$2:$G$74,5,FALSE)</f>
        <v>1</v>
      </c>
    </row>
    <row r="167" spans="1:15" x14ac:dyDescent="0.25">
      <c r="A167" s="6" t="s">
        <v>179</v>
      </c>
      <c r="B167" t="str">
        <f>VLOOKUP($A167,Sheet2!$A$2:$B$82,2,FALSE)</f>
        <v>DEHP</v>
      </c>
      <c r="C167" t="s">
        <v>11</v>
      </c>
      <c r="D167" t="str">
        <f>VLOOKUP(A167,Sheet2!$A$2:$G$96,3,FALSE)</f>
        <v>org milj</v>
      </c>
      <c r="E167" t="str">
        <f>VLOOKUP(A167,Sheet2!$A$2:$G$96,4,FALSE)</f>
        <v>DEHP</v>
      </c>
      <c r="F167" s="1">
        <v>44858</v>
      </c>
      <c r="G167" t="str">
        <f t="shared" si="8"/>
        <v>ut</v>
      </c>
      <c r="H167" t="s">
        <v>37</v>
      </c>
      <c r="I167" t="b">
        <f t="shared" si="6"/>
        <v>1</v>
      </c>
      <c r="J167" s="4">
        <v>3</v>
      </c>
      <c r="K167" t="str">
        <f>IF(LEN(VLOOKUP(B167,Sheet2!$B$2:$G$96,5,FALSE))=0,"",VLOOKUP(B167,Sheet2!$B$2:$G$96,5,FALSE))</f>
        <v>målekrav</v>
      </c>
      <c r="L167" t="str">
        <f>IF(LEN(VLOOKUP(B167,Sheet2!$B$2:$G$96,6,FALSE))=0,"",VLOOKUP(B167,Sheet2!$B$2:$G$96,6,FALSE))</f>
        <v/>
      </c>
      <c r="M167" t="b">
        <f t="shared" si="7"/>
        <v>0</v>
      </c>
      <c r="N167">
        <v>151</v>
      </c>
      <c r="O167" t="b">
        <f>VLOOKUP(A167,Sheet2!$A$2:$G$74,5,FALSE)</f>
        <v>1</v>
      </c>
    </row>
    <row r="168" spans="1:15" x14ac:dyDescent="0.25">
      <c r="A168" s="6" t="s">
        <v>179</v>
      </c>
      <c r="B168" t="str">
        <f>VLOOKUP($A168,Sheet2!$A$2:$B$82,2,FALSE)</f>
        <v>DEHP</v>
      </c>
      <c r="C168" t="s">
        <v>11</v>
      </c>
      <c r="D168" t="str">
        <f>VLOOKUP(A168,Sheet2!$A$2:$G$96,3,FALSE)</f>
        <v>org milj</v>
      </c>
      <c r="E168" t="str">
        <f>VLOOKUP(A168,Sheet2!$A$2:$G$96,4,FALSE)</f>
        <v>DEHP</v>
      </c>
      <c r="F168" s="1">
        <v>44865</v>
      </c>
      <c r="G168" t="str">
        <f t="shared" si="8"/>
        <v>ut</v>
      </c>
      <c r="H168">
        <v>2.7</v>
      </c>
      <c r="I168" t="b">
        <f t="shared" si="6"/>
        <v>0</v>
      </c>
      <c r="J168" s="4">
        <v>2.7</v>
      </c>
      <c r="K168" t="str">
        <f>IF(LEN(VLOOKUP(B168,Sheet2!$B$2:$G$96,5,FALSE))=0,"",VLOOKUP(B168,Sheet2!$B$2:$G$96,5,FALSE))</f>
        <v>målekrav</v>
      </c>
      <c r="L168" t="str">
        <f>IF(LEN(VLOOKUP(B168,Sheet2!$B$2:$G$96,6,FALSE))=0,"",VLOOKUP(B168,Sheet2!$B$2:$G$96,6,FALSE))</f>
        <v/>
      </c>
      <c r="M168" t="b">
        <f t="shared" si="7"/>
        <v>0</v>
      </c>
      <c r="N168">
        <v>151</v>
      </c>
      <c r="O168" t="b">
        <f>VLOOKUP(A168,Sheet2!$A$2:$G$74,5,FALSE)</f>
        <v>1</v>
      </c>
    </row>
    <row r="169" spans="1:15" x14ac:dyDescent="0.25">
      <c r="A169" s="6" t="s">
        <v>179</v>
      </c>
      <c r="B169" t="str">
        <f>VLOOKUP($A169,Sheet2!$A$2:$B$82,2,FALSE)</f>
        <v>DEHP</v>
      </c>
      <c r="C169" t="s">
        <v>11</v>
      </c>
      <c r="D169" t="str">
        <f>VLOOKUP(A169,Sheet2!$A$2:$G$96,3,FALSE)</f>
        <v>org milj</v>
      </c>
      <c r="E169" t="str">
        <f>VLOOKUP(A169,Sheet2!$A$2:$G$96,4,FALSE)</f>
        <v>DEHP</v>
      </c>
      <c r="F169" s="1">
        <v>44872</v>
      </c>
      <c r="G169" t="str">
        <f t="shared" si="8"/>
        <v>ut</v>
      </c>
      <c r="H169">
        <v>1.8</v>
      </c>
      <c r="I169" t="b">
        <f t="shared" si="6"/>
        <v>0</v>
      </c>
      <c r="J169" s="4">
        <v>1.8</v>
      </c>
      <c r="K169" t="str">
        <f>IF(LEN(VLOOKUP(B169,Sheet2!$B$2:$G$96,5,FALSE))=0,"",VLOOKUP(B169,Sheet2!$B$2:$G$96,5,FALSE))</f>
        <v>målekrav</v>
      </c>
      <c r="L169" t="str">
        <f>IF(LEN(VLOOKUP(B169,Sheet2!$B$2:$G$96,6,FALSE))=0,"",VLOOKUP(B169,Sheet2!$B$2:$G$96,6,FALSE))</f>
        <v/>
      </c>
      <c r="M169" t="b">
        <f t="shared" si="7"/>
        <v>0</v>
      </c>
      <c r="N169">
        <v>151</v>
      </c>
      <c r="O169" t="b">
        <f>VLOOKUP(A169,Sheet2!$A$2:$G$74,5,FALSE)</f>
        <v>1</v>
      </c>
    </row>
    <row r="170" spans="1:15" x14ac:dyDescent="0.25">
      <c r="A170" s="6" t="s">
        <v>179</v>
      </c>
      <c r="B170" t="str">
        <f>VLOOKUP($A170,Sheet2!$A$2:$B$82,2,FALSE)</f>
        <v>DEHP</v>
      </c>
      <c r="C170" t="s">
        <v>11</v>
      </c>
      <c r="D170" t="str">
        <f>VLOOKUP(A170,Sheet2!$A$2:$G$96,3,FALSE)</f>
        <v>org milj</v>
      </c>
      <c r="E170" t="str">
        <f>VLOOKUP(A170,Sheet2!$A$2:$G$96,4,FALSE)</f>
        <v>DEHP</v>
      </c>
      <c r="F170" s="1">
        <v>44886</v>
      </c>
      <c r="G170" t="str">
        <f t="shared" si="8"/>
        <v>ut</v>
      </c>
      <c r="H170" t="s">
        <v>38</v>
      </c>
      <c r="I170" t="b">
        <f t="shared" si="6"/>
        <v>1</v>
      </c>
      <c r="J170" s="4">
        <v>2.5</v>
      </c>
      <c r="K170" t="str">
        <f>IF(LEN(VLOOKUP(B170,Sheet2!$B$2:$G$96,5,FALSE))=0,"",VLOOKUP(B170,Sheet2!$B$2:$G$96,5,FALSE))</f>
        <v>målekrav</v>
      </c>
      <c r="L170" t="str">
        <f>IF(LEN(VLOOKUP(B170,Sheet2!$B$2:$G$96,6,FALSE))=0,"",VLOOKUP(B170,Sheet2!$B$2:$G$96,6,FALSE))</f>
        <v/>
      </c>
      <c r="M170" t="b">
        <f t="shared" si="7"/>
        <v>0</v>
      </c>
      <c r="N170">
        <v>151</v>
      </c>
      <c r="O170" t="b">
        <f>VLOOKUP(A170,Sheet2!$A$2:$G$74,5,FALSE)</f>
        <v>1</v>
      </c>
    </row>
    <row r="171" spans="1:15" x14ac:dyDescent="0.25">
      <c r="A171" s="6" t="s">
        <v>179</v>
      </c>
      <c r="B171" t="str">
        <f>VLOOKUP($A171,Sheet2!$A$2:$B$82,2,FALSE)</f>
        <v>DEHP</v>
      </c>
      <c r="C171" t="s">
        <v>11</v>
      </c>
      <c r="D171" t="str">
        <f>VLOOKUP(A171,Sheet2!$A$2:$G$96,3,FALSE)</f>
        <v>org milj</v>
      </c>
      <c r="E171" t="str">
        <f>VLOOKUP(A171,Sheet2!$A$2:$G$96,4,FALSE)</f>
        <v>DEHP</v>
      </c>
      <c r="F171" s="1">
        <v>44907</v>
      </c>
      <c r="G171" t="str">
        <f t="shared" si="8"/>
        <v>ut</v>
      </c>
      <c r="H171">
        <v>5.8</v>
      </c>
      <c r="I171" t="b">
        <f t="shared" si="6"/>
        <v>0</v>
      </c>
      <c r="J171" s="4">
        <v>5.8</v>
      </c>
      <c r="K171" t="str">
        <f>IF(LEN(VLOOKUP(B171,Sheet2!$B$2:$G$96,5,FALSE))=0,"",VLOOKUP(B171,Sheet2!$B$2:$G$96,5,FALSE))</f>
        <v>målekrav</v>
      </c>
      <c r="L171" t="str">
        <f>IF(LEN(VLOOKUP(B171,Sheet2!$B$2:$G$96,6,FALSE))=0,"",VLOOKUP(B171,Sheet2!$B$2:$G$96,6,FALSE))</f>
        <v/>
      </c>
      <c r="M171" t="b">
        <f t="shared" si="7"/>
        <v>0</v>
      </c>
      <c r="N171">
        <v>151</v>
      </c>
      <c r="O171" t="b">
        <f>VLOOKUP(A171,Sheet2!$A$2:$G$74,5,FALSE)</f>
        <v>1</v>
      </c>
    </row>
    <row r="172" spans="1:15" x14ac:dyDescent="0.25">
      <c r="A172" s="6" t="s">
        <v>179</v>
      </c>
      <c r="B172" t="str">
        <f>VLOOKUP($A172,Sheet2!$A$2:$B$82,2,FALSE)</f>
        <v>DEHP</v>
      </c>
      <c r="C172" t="s">
        <v>11</v>
      </c>
      <c r="D172" t="str">
        <f>VLOOKUP(A172,Sheet2!$A$2:$G$96,3,FALSE)</f>
        <v>org milj</v>
      </c>
      <c r="E172" t="str">
        <f>VLOOKUP(A172,Sheet2!$A$2:$G$96,4,FALSE)</f>
        <v>DEHP</v>
      </c>
      <c r="F172" s="1">
        <v>44970</v>
      </c>
      <c r="G172" t="str">
        <f t="shared" si="8"/>
        <v>ut</v>
      </c>
      <c r="H172">
        <v>3.8</v>
      </c>
      <c r="I172" t="b">
        <f t="shared" si="6"/>
        <v>0</v>
      </c>
      <c r="J172" s="4">
        <v>3.8</v>
      </c>
      <c r="K172" t="str">
        <f>IF(LEN(VLOOKUP(B172,Sheet2!$B$2:$G$96,5,FALSE))=0,"",VLOOKUP(B172,Sheet2!$B$2:$G$96,5,FALSE))</f>
        <v>målekrav</v>
      </c>
      <c r="L172" t="str">
        <f>IF(LEN(VLOOKUP(B172,Sheet2!$B$2:$G$96,6,FALSE))=0,"",VLOOKUP(B172,Sheet2!$B$2:$G$96,6,FALSE))</f>
        <v/>
      </c>
      <c r="M172" t="b">
        <f t="shared" si="7"/>
        <v>0</v>
      </c>
      <c r="N172">
        <v>151</v>
      </c>
      <c r="O172" t="b">
        <f>VLOOKUP(A172,Sheet2!$A$2:$G$74,5,FALSE)</f>
        <v>1</v>
      </c>
    </row>
    <row r="173" spans="1:15" x14ac:dyDescent="0.25">
      <c r="A173" s="6" t="s">
        <v>179</v>
      </c>
      <c r="B173" t="str">
        <f>VLOOKUP($A173,Sheet2!$A$2:$B$82,2,FALSE)</f>
        <v>DEHP</v>
      </c>
      <c r="C173" t="s">
        <v>11</v>
      </c>
      <c r="D173" t="str">
        <f>VLOOKUP(A173,Sheet2!$A$2:$G$96,3,FALSE)</f>
        <v>org milj</v>
      </c>
      <c r="E173" t="str">
        <f>VLOOKUP(A173,Sheet2!$A$2:$G$96,4,FALSE)</f>
        <v>DEHP</v>
      </c>
      <c r="F173" s="1">
        <v>44984</v>
      </c>
      <c r="G173" t="str">
        <f t="shared" si="8"/>
        <v>ut</v>
      </c>
      <c r="H173" t="s">
        <v>13</v>
      </c>
      <c r="I173" t="b">
        <f t="shared" si="6"/>
        <v>1</v>
      </c>
      <c r="J173" s="4">
        <v>1</v>
      </c>
      <c r="K173" t="str">
        <f>IF(LEN(VLOOKUP(B173,Sheet2!$B$2:$G$96,5,FALSE))=0,"",VLOOKUP(B173,Sheet2!$B$2:$G$96,5,FALSE))</f>
        <v>målekrav</v>
      </c>
      <c r="L173" t="str">
        <f>IF(LEN(VLOOKUP(B173,Sheet2!$B$2:$G$96,6,FALSE))=0,"",VLOOKUP(B173,Sheet2!$B$2:$G$96,6,FALSE))</f>
        <v/>
      </c>
      <c r="M173" t="b">
        <f t="shared" si="7"/>
        <v>0</v>
      </c>
      <c r="N173">
        <v>151</v>
      </c>
      <c r="O173" t="b">
        <f>VLOOKUP(A173,Sheet2!$A$2:$G$74,5,FALSE)</f>
        <v>1</v>
      </c>
    </row>
    <row r="174" spans="1:15" x14ac:dyDescent="0.25">
      <c r="A174" s="6" t="s">
        <v>179</v>
      </c>
      <c r="B174" t="str">
        <f>VLOOKUP($A174,Sheet2!$A$2:$B$82,2,FALSE)</f>
        <v>DEHP</v>
      </c>
      <c r="C174" t="s">
        <v>11</v>
      </c>
      <c r="D174" t="str">
        <f>VLOOKUP(A174,Sheet2!$A$2:$G$96,3,FALSE)</f>
        <v>org milj</v>
      </c>
      <c r="E174" t="str">
        <f>VLOOKUP(A174,Sheet2!$A$2:$G$96,4,FALSE)</f>
        <v>DEHP</v>
      </c>
      <c r="F174" s="1">
        <v>45000</v>
      </c>
      <c r="G174" t="str">
        <f t="shared" si="8"/>
        <v>ut</v>
      </c>
      <c r="H174" s="6" t="s">
        <v>135</v>
      </c>
      <c r="I174" t="b">
        <f t="shared" si="6"/>
        <v>1</v>
      </c>
      <c r="J174" s="4">
        <v>2.5</v>
      </c>
      <c r="K174" t="str">
        <f>IF(LEN(VLOOKUP(B174,Sheet2!$B$2:$G$96,5,FALSE))=0,"",VLOOKUP(B174,Sheet2!$B$2:$G$96,5,FALSE))</f>
        <v>målekrav</v>
      </c>
      <c r="L174" t="str">
        <f>IF(LEN(VLOOKUP(B174,Sheet2!$B$2:$G$96,6,FALSE))=0,"",VLOOKUP(B174,Sheet2!$B$2:$G$96,6,FALSE))</f>
        <v/>
      </c>
      <c r="M174" t="b">
        <f t="shared" si="7"/>
        <v>0</v>
      </c>
      <c r="N174">
        <v>151</v>
      </c>
      <c r="O174" t="b">
        <f>VLOOKUP(A174,Sheet2!$A$2:$G$74,5,FALSE)</f>
        <v>1</v>
      </c>
    </row>
    <row r="175" spans="1:15" x14ac:dyDescent="0.25">
      <c r="A175" s="6" t="s">
        <v>157</v>
      </c>
      <c r="B175" t="str">
        <f>VLOOKUP($A175,Sheet2!$A$2:$B$82,2,FALSE)</f>
        <v>DB(ah)A</v>
      </c>
      <c r="C175" t="s">
        <v>11</v>
      </c>
      <c r="D175" t="str">
        <f>VLOOKUP(A175,Sheet2!$A$2:$G$96,3,FALSE)</f>
        <v>org milj</v>
      </c>
      <c r="E175" t="str">
        <f>VLOOKUP(A175,Sheet2!$A$2:$G$96,4,FALSE)</f>
        <v>PAH</v>
      </c>
      <c r="F175" s="1">
        <v>45000</v>
      </c>
      <c r="G175" t="str">
        <f t="shared" si="8"/>
        <v>slamtank</v>
      </c>
      <c r="H175" s="7"/>
      <c r="I175" t="str">
        <f t="shared" si="6"/>
        <v/>
      </c>
      <c r="J175" s="4" t="s">
        <v>119</v>
      </c>
      <c r="K175" t="str">
        <f>IF(LEN(VLOOKUP(B175,Sheet2!$B$2:$G$96,5,FALSE))=0,"",VLOOKUP(B175,Sheet2!$B$2:$G$96,5,FALSE))</f>
        <v/>
      </c>
      <c r="L175" t="str">
        <f>IF(LEN(VLOOKUP(B175,Sheet2!$B$2:$G$96,6,FALSE))=0,"",VLOOKUP(B175,Sheet2!$B$2:$G$96,6,FALSE))</f>
        <v/>
      </c>
      <c r="M175" t="b">
        <f t="shared" si="7"/>
        <v>0</v>
      </c>
      <c r="N175">
        <v>153</v>
      </c>
      <c r="O175" t="b">
        <f>VLOOKUP(A175,Sheet2!$A$2:$G$74,5,FALSE)</f>
        <v>0</v>
      </c>
    </row>
    <row r="176" spans="1:15" x14ac:dyDescent="0.25">
      <c r="A176" s="6" t="s">
        <v>157</v>
      </c>
      <c r="B176" t="str">
        <f>VLOOKUP($A176,Sheet2!$A$2:$B$82,2,FALSE)</f>
        <v>DB(ah)A</v>
      </c>
      <c r="C176" t="s">
        <v>11</v>
      </c>
      <c r="D176" t="str">
        <f>VLOOKUP(A176,Sheet2!$A$2:$G$96,3,FALSE)</f>
        <v>org milj</v>
      </c>
      <c r="E176" t="str">
        <f>VLOOKUP(A176,Sheet2!$A$2:$G$96,4,FALSE)</f>
        <v>PAH</v>
      </c>
      <c r="F176" s="1">
        <v>45000</v>
      </c>
      <c r="G176" t="str">
        <f t="shared" si="8"/>
        <v>inn</v>
      </c>
      <c r="H176" s="6" t="s">
        <v>144</v>
      </c>
      <c r="I176" t="b">
        <f t="shared" si="6"/>
        <v>1</v>
      </c>
      <c r="J176" s="4">
        <v>0.02</v>
      </c>
      <c r="K176" t="str">
        <f>IF(LEN(VLOOKUP(B176,Sheet2!$B$2:$G$96,5,FALSE))=0,"",VLOOKUP(B176,Sheet2!$B$2:$G$96,5,FALSE))</f>
        <v/>
      </c>
      <c r="L176" t="str">
        <f>IF(LEN(VLOOKUP(B176,Sheet2!$B$2:$G$96,6,FALSE))=0,"",VLOOKUP(B176,Sheet2!$B$2:$G$96,6,FALSE))</f>
        <v/>
      </c>
      <c r="M176" t="b">
        <f t="shared" si="7"/>
        <v>0</v>
      </c>
      <c r="N176">
        <v>152</v>
      </c>
      <c r="O176" t="b">
        <f>VLOOKUP(A176,Sheet2!$A$2:$G$74,5,FALSE)</f>
        <v>0</v>
      </c>
    </row>
    <row r="177" spans="1:15" x14ac:dyDescent="0.25">
      <c r="A177" s="6" t="s">
        <v>157</v>
      </c>
      <c r="B177" t="str">
        <f>VLOOKUP($A177,Sheet2!$A$2:$B$82,2,FALSE)</f>
        <v>DB(ah)A</v>
      </c>
      <c r="C177" t="s">
        <v>11</v>
      </c>
      <c r="D177" t="str">
        <f>VLOOKUP(A177,Sheet2!$A$2:$G$96,3,FALSE)</f>
        <v>org milj</v>
      </c>
      <c r="E177" t="str">
        <f>VLOOKUP(A177,Sheet2!$A$2:$G$96,4,FALSE)</f>
        <v>PAH</v>
      </c>
      <c r="F177" s="1">
        <v>45000</v>
      </c>
      <c r="G177" t="str">
        <f t="shared" si="8"/>
        <v>ut</v>
      </c>
      <c r="H177" s="6" t="s">
        <v>131</v>
      </c>
      <c r="I177" t="b">
        <f t="shared" si="6"/>
        <v>1</v>
      </c>
      <c r="J177" s="4">
        <v>0.01</v>
      </c>
      <c r="K177" t="str">
        <f>IF(LEN(VLOOKUP(B177,Sheet2!$B$2:$G$96,5,FALSE))=0,"",VLOOKUP(B177,Sheet2!$B$2:$G$96,5,FALSE))</f>
        <v/>
      </c>
      <c r="L177" t="str">
        <f>IF(LEN(VLOOKUP(B177,Sheet2!$B$2:$G$96,6,FALSE))=0,"",VLOOKUP(B177,Sheet2!$B$2:$G$96,6,FALSE))</f>
        <v/>
      </c>
      <c r="M177" t="b">
        <f t="shared" si="7"/>
        <v>0</v>
      </c>
      <c r="N177">
        <v>151</v>
      </c>
      <c r="O177" t="b">
        <f>VLOOKUP(A177,Sheet2!$A$2:$G$74,5,FALSE)</f>
        <v>0</v>
      </c>
    </row>
    <row r="178" spans="1:15" x14ac:dyDescent="0.25">
      <c r="A178" s="6" t="s">
        <v>41</v>
      </c>
      <c r="B178" t="str">
        <f>VLOOKUP($A178,Sheet2!$A$2:$B$82,2,FALSE)</f>
        <v>Etylbensen</v>
      </c>
      <c r="C178" t="s">
        <v>11</v>
      </c>
      <c r="D178" t="str">
        <f>VLOOKUP(A178,Sheet2!$A$2:$G$96,3,FALSE)</f>
        <v>org milj</v>
      </c>
      <c r="E178" t="str">
        <f>VLOOKUP(A178,Sheet2!$A$2:$G$96,4,FALSE)</f>
        <v>BTEX</v>
      </c>
      <c r="F178" s="1">
        <v>45000</v>
      </c>
      <c r="G178" t="str">
        <f t="shared" si="8"/>
        <v>slamtank</v>
      </c>
      <c r="H178" s="7"/>
      <c r="I178" t="str">
        <f t="shared" si="6"/>
        <v/>
      </c>
      <c r="J178" s="4" t="s">
        <v>119</v>
      </c>
      <c r="K178" t="str">
        <f>IF(LEN(VLOOKUP(B178,Sheet2!$B$2:$G$96,5,FALSE))=0,"",VLOOKUP(B178,Sheet2!$B$2:$G$96,5,FALSE))</f>
        <v/>
      </c>
      <c r="L178" t="str">
        <f>IF(LEN(VLOOKUP(B178,Sheet2!$B$2:$G$96,6,FALSE))=0,"",VLOOKUP(B178,Sheet2!$B$2:$G$96,6,FALSE))</f>
        <v/>
      </c>
      <c r="M178" t="b">
        <f t="shared" si="7"/>
        <v>0</v>
      </c>
      <c r="N178">
        <v>153</v>
      </c>
      <c r="O178" t="b">
        <f>VLOOKUP(A178,Sheet2!$A$2:$G$74,5,FALSE)</f>
        <v>0</v>
      </c>
    </row>
    <row r="179" spans="1:15" x14ac:dyDescent="0.25">
      <c r="A179" t="s">
        <v>41</v>
      </c>
      <c r="B179" t="str">
        <f>VLOOKUP($A179,Sheet2!$A$2:$B$82,2,FALSE)</f>
        <v>Etylbensen</v>
      </c>
      <c r="C179" t="s">
        <v>11</v>
      </c>
      <c r="D179" t="str">
        <f>VLOOKUP(A179,Sheet2!$A$2:$G$96,3,FALSE)</f>
        <v>org milj</v>
      </c>
      <c r="E179" t="str">
        <f>VLOOKUP(A179,Sheet2!$A$2:$G$96,4,FALSE)</f>
        <v>BTEX</v>
      </c>
      <c r="F179" s="1">
        <v>44879</v>
      </c>
      <c r="G179" t="str">
        <f t="shared" si="8"/>
        <v>inn</v>
      </c>
      <c r="H179" t="s">
        <v>42</v>
      </c>
      <c r="I179" t="b">
        <f t="shared" si="6"/>
        <v>1</v>
      </c>
      <c r="J179" s="4">
        <v>0.1</v>
      </c>
      <c r="K179" t="str">
        <f>IF(LEN(VLOOKUP(B179,Sheet2!$B$2:$G$96,5,FALSE))=0,"",VLOOKUP(B179,Sheet2!$B$2:$G$96,5,FALSE))</f>
        <v/>
      </c>
      <c r="L179" t="str">
        <f>IF(LEN(VLOOKUP(B179,Sheet2!$B$2:$G$96,6,FALSE))=0,"",VLOOKUP(B179,Sheet2!$B$2:$G$96,6,FALSE))</f>
        <v/>
      </c>
      <c r="M179" t="b">
        <f t="shared" si="7"/>
        <v>0</v>
      </c>
      <c r="N179">
        <v>152</v>
      </c>
      <c r="O179" t="b">
        <f>VLOOKUP(A179,Sheet2!$A$2:$G$74,5,FALSE)</f>
        <v>0</v>
      </c>
    </row>
    <row r="180" spans="1:15" x14ac:dyDescent="0.25">
      <c r="A180" s="7" t="s">
        <v>179</v>
      </c>
      <c r="B180" t="str">
        <f>VLOOKUP($A180,Sheet2!$A$2:$B$82,2,FALSE)</f>
        <v>DEHP</v>
      </c>
      <c r="C180" s="7" t="s">
        <v>121</v>
      </c>
      <c r="D180" t="str">
        <f>VLOOKUP(A180,Sheet2!$A$2:$G$96,3,FALSE)</f>
        <v>org milj</v>
      </c>
      <c r="E180" t="str">
        <f>VLOOKUP(A180,Sheet2!$A$2:$G$96,4,FALSE)</f>
        <v>DEHP</v>
      </c>
      <c r="F180" s="1">
        <v>45000</v>
      </c>
      <c r="G180" t="str">
        <f t="shared" si="8"/>
        <v>slamtank</v>
      </c>
      <c r="H180" s="7"/>
      <c r="I180" t="str">
        <f t="shared" si="6"/>
        <v/>
      </c>
      <c r="J180" s="4" t="s">
        <v>119</v>
      </c>
      <c r="K180" t="str">
        <f>IF(LEN(VLOOKUP(B180,Sheet2!$B$2:$G$96,5,FALSE))=0,"",VLOOKUP(B180,Sheet2!$B$2:$G$96,5,FALSE))</f>
        <v>målekrav</v>
      </c>
      <c r="L180" t="str">
        <f>IF(LEN(VLOOKUP(B180,Sheet2!$B$2:$G$96,6,FALSE))=0,"",VLOOKUP(B180,Sheet2!$B$2:$G$96,6,FALSE))</f>
        <v/>
      </c>
      <c r="M180" t="b">
        <f t="shared" si="7"/>
        <v>0</v>
      </c>
      <c r="N180">
        <v>153</v>
      </c>
      <c r="O180" t="b">
        <f>VLOOKUP(A180,Sheet2!$A$2:$G$74,5,FALSE)</f>
        <v>1</v>
      </c>
    </row>
    <row r="181" spans="1:15" x14ac:dyDescent="0.25">
      <c r="A181" s="7" t="s">
        <v>179</v>
      </c>
      <c r="B181" t="str">
        <f>VLOOKUP($A181,Sheet2!$A$2:$B$82,2,FALSE)</f>
        <v>DEHP</v>
      </c>
      <c r="C181" s="7" t="s">
        <v>121</v>
      </c>
      <c r="D181" t="str">
        <f>VLOOKUP(A181,Sheet2!$A$2:$G$96,3,FALSE)</f>
        <v>org milj</v>
      </c>
      <c r="E181" t="str">
        <f>VLOOKUP(A181,Sheet2!$A$2:$G$96,4,FALSE)</f>
        <v>DEHP</v>
      </c>
      <c r="F181" s="1">
        <v>45000</v>
      </c>
      <c r="G181" t="str">
        <f t="shared" si="8"/>
        <v>inn</v>
      </c>
      <c r="H181" s="6"/>
      <c r="I181" t="str">
        <f t="shared" si="6"/>
        <v/>
      </c>
      <c r="J181" s="4" t="s">
        <v>119</v>
      </c>
      <c r="K181" t="str">
        <f>IF(LEN(VLOOKUP(B181,Sheet2!$B$2:$G$96,5,FALSE))=0,"",VLOOKUP(B181,Sheet2!$B$2:$G$96,5,FALSE))</f>
        <v>målekrav</v>
      </c>
      <c r="L181" t="str">
        <f>IF(LEN(VLOOKUP(B181,Sheet2!$B$2:$G$96,6,FALSE))=0,"",VLOOKUP(B181,Sheet2!$B$2:$G$96,6,FALSE))</f>
        <v/>
      </c>
      <c r="M181" t="b">
        <f t="shared" si="7"/>
        <v>0</v>
      </c>
      <c r="N181">
        <v>152</v>
      </c>
      <c r="O181" t="b">
        <f>VLOOKUP(A181,Sheet2!$A$2:$G$74,5,FALSE)</f>
        <v>1</v>
      </c>
    </row>
    <row r="182" spans="1:15" x14ac:dyDescent="0.25">
      <c r="A182" s="6" t="s">
        <v>179</v>
      </c>
      <c r="B182" t="str">
        <f>VLOOKUP($A182,Sheet2!$A$2:$B$82,2,FALSE)</f>
        <v>DEHP</v>
      </c>
      <c r="C182" s="7" t="s">
        <v>121</v>
      </c>
      <c r="D182" t="str">
        <f>VLOOKUP(A182,Sheet2!$A$2:$G$96,3,FALSE)</f>
        <v>org milj</v>
      </c>
      <c r="E182" t="str">
        <f>VLOOKUP(A182,Sheet2!$A$2:$G$96,4,FALSE)</f>
        <v>DEHP</v>
      </c>
      <c r="F182" s="1">
        <v>45000</v>
      </c>
      <c r="G182" t="str">
        <f t="shared" si="8"/>
        <v>ut</v>
      </c>
      <c r="H182" s="6"/>
      <c r="I182" t="str">
        <f t="shared" si="6"/>
        <v/>
      </c>
      <c r="J182" s="4" t="s">
        <v>119</v>
      </c>
      <c r="K182" t="str">
        <f>IF(LEN(VLOOKUP(B182,Sheet2!$B$2:$G$96,5,FALSE))=0,"",VLOOKUP(B182,Sheet2!$B$2:$G$96,5,FALSE))</f>
        <v>målekrav</v>
      </c>
      <c r="L182" t="str">
        <f>IF(LEN(VLOOKUP(B182,Sheet2!$B$2:$G$96,6,FALSE))=0,"",VLOOKUP(B182,Sheet2!$B$2:$G$96,6,FALSE))</f>
        <v/>
      </c>
      <c r="M182" t="b">
        <f t="shared" si="7"/>
        <v>0</v>
      </c>
      <c r="N182">
        <v>151</v>
      </c>
      <c r="O182" t="b">
        <f>VLOOKUP(A182,Sheet2!$A$2:$G$74,5,FALSE)</f>
        <v>1</v>
      </c>
    </row>
    <row r="183" spans="1:15" x14ac:dyDescent="0.25">
      <c r="A183" t="s">
        <v>41</v>
      </c>
      <c r="B183" t="str">
        <f>VLOOKUP($A183,Sheet2!$A$2:$B$82,2,FALSE)</f>
        <v>Etylbensen</v>
      </c>
      <c r="C183" t="s">
        <v>11</v>
      </c>
      <c r="D183" t="str">
        <f>VLOOKUP(A183,Sheet2!$A$2:$G$96,3,FALSE)</f>
        <v>org milj</v>
      </c>
      <c r="E183" t="str">
        <f>VLOOKUP(A183,Sheet2!$A$2:$G$96,4,FALSE)</f>
        <v>BTEX</v>
      </c>
      <c r="F183" s="1">
        <v>44858</v>
      </c>
      <c r="G183" t="str">
        <f t="shared" si="8"/>
        <v>inn</v>
      </c>
      <c r="H183">
        <v>0.87</v>
      </c>
      <c r="I183" t="b">
        <f t="shared" si="6"/>
        <v>0</v>
      </c>
      <c r="J183" s="4">
        <v>0.87</v>
      </c>
      <c r="K183" t="str">
        <f>IF(LEN(VLOOKUP(B183,Sheet2!$B$2:$G$96,5,FALSE))=0,"",VLOOKUP(B183,Sheet2!$B$2:$G$96,5,FALSE))</f>
        <v/>
      </c>
      <c r="L183" t="str">
        <f>IF(LEN(VLOOKUP(B183,Sheet2!$B$2:$G$96,6,FALSE))=0,"",VLOOKUP(B183,Sheet2!$B$2:$G$96,6,FALSE))</f>
        <v/>
      </c>
      <c r="M183" t="b">
        <f t="shared" si="7"/>
        <v>0</v>
      </c>
      <c r="N183">
        <v>152</v>
      </c>
      <c r="O183" t="b">
        <f>VLOOKUP(A183,Sheet2!$A$2:$G$74,5,FALSE)</f>
        <v>0</v>
      </c>
    </row>
    <row r="184" spans="1:15" x14ac:dyDescent="0.25">
      <c r="A184" t="s">
        <v>41</v>
      </c>
      <c r="B184" t="str">
        <f>VLOOKUP($A184,Sheet2!$A$2:$B$82,2,FALSE)</f>
        <v>Etylbensen</v>
      </c>
      <c r="C184" t="s">
        <v>11</v>
      </c>
      <c r="D184" t="str">
        <f>VLOOKUP(A184,Sheet2!$A$2:$G$96,3,FALSE)</f>
        <v>org milj</v>
      </c>
      <c r="E184" t="str">
        <f>VLOOKUP(A184,Sheet2!$A$2:$G$96,4,FALSE)</f>
        <v>BTEX</v>
      </c>
      <c r="F184" s="1">
        <v>44865</v>
      </c>
      <c r="G184" t="str">
        <f t="shared" si="8"/>
        <v>inn</v>
      </c>
      <c r="H184">
        <v>0.27</v>
      </c>
      <c r="I184" t="b">
        <f t="shared" si="6"/>
        <v>0</v>
      </c>
      <c r="J184" s="4">
        <v>0.27</v>
      </c>
      <c r="K184" t="str">
        <f>IF(LEN(VLOOKUP(B184,Sheet2!$B$2:$G$96,5,FALSE))=0,"",VLOOKUP(B184,Sheet2!$B$2:$G$96,5,FALSE))</f>
        <v/>
      </c>
      <c r="L184" t="str">
        <f>IF(LEN(VLOOKUP(B184,Sheet2!$B$2:$G$96,6,FALSE))=0,"",VLOOKUP(B184,Sheet2!$B$2:$G$96,6,FALSE))</f>
        <v/>
      </c>
      <c r="M184" t="b">
        <f t="shared" si="7"/>
        <v>0</v>
      </c>
      <c r="N184">
        <v>152</v>
      </c>
      <c r="O184" t="b">
        <f>VLOOKUP(A184,Sheet2!$A$2:$G$74,5,FALSE)</f>
        <v>0</v>
      </c>
    </row>
    <row r="185" spans="1:15" x14ac:dyDescent="0.25">
      <c r="A185" t="s">
        <v>41</v>
      </c>
      <c r="B185" t="str">
        <f>VLOOKUP($A185,Sheet2!$A$2:$B$82,2,FALSE)</f>
        <v>Etylbensen</v>
      </c>
      <c r="C185" t="s">
        <v>11</v>
      </c>
      <c r="D185" t="str">
        <f>VLOOKUP(A185,Sheet2!$A$2:$G$96,3,FALSE)</f>
        <v>org milj</v>
      </c>
      <c r="E185" t="str">
        <f>VLOOKUP(A185,Sheet2!$A$2:$G$96,4,FALSE)</f>
        <v>BTEX</v>
      </c>
      <c r="F185" s="1">
        <v>44872</v>
      </c>
      <c r="G185" t="str">
        <f t="shared" si="8"/>
        <v>inn</v>
      </c>
      <c r="H185">
        <v>0.19</v>
      </c>
      <c r="I185" t="b">
        <f t="shared" si="6"/>
        <v>0</v>
      </c>
      <c r="J185" s="4">
        <v>0.19</v>
      </c>
      <c r="K185" t="str">
        <f>IF(LEN(VLOOKUP(B185,Sheet2!$B$2:$G$96,5,FALSE))=0,"",VLOOKUP(B185,Sheet2!$B$2:$G$96,5,FALSE))</f>
        <v/>
      </c>
      <c r="L185" t="str">
        <f>IF(LEN(VLOOKUP(B185,Sheet2!$B$2:$G$96,6,FALSE))=0,"",VLOOKUP(B185,Sheet2!$B$2:$G$96,6,FALSE))</f>
        <v/>
      </c>
      <c r="M185" t="b">
        <f t="shared" si="7"/>
        <v>0</v>
      </c>
      <c r="N185">
        <v>152</v>
      </c>
      <c r="O185" t="b">
        <f>VLOOKUP(A185,Sheet2!$A$2:$G$74,5,FALSE)</f>
        <v>0</v>
      </c>
    </row>
    <row r="186" spans="1:15" x14ac:dyDescent="0.25">
      <c r="A186" s="6" t="s">
        <v>157</v>
      </c>
      <c r="B186" t="str">
        <f>VLOOKUP($A186,Sheet2!$A$2:$B$82,2,FALSE)</f>
        <v>DB(ah)A</v>
      </c>
      <c r="C186" s="7" t="s">
        <v>121</v>
      </c>
      <c r="D186" t="str">
        <f>VLOOKUP(A186,Sheet2!$A$2:$G$96,3,FALSE)</f>
        <v>org milj</v>
      </c>
      <c r="E186" t="str">
        <f>VLOOKUP(A186,Sheet2!$A$2:$G$96,4,FALSE)</f>
        <v>PAH</v>
      </c>
      <c r="F186" s="1">
        <v>45000</v>
      </c>
      <c r="G186" t="str">
        <f t="shared" si="8"/>
        <v>slamtank</v>
      </c>
      <c r="H186" s="7">
        <v>9.2299999999999993E-2</v>
      </c>
      <c r="I186" t="b">
        <f t="shared" si="6"/>
        <v>0</v>
      </c>
      <c r="J186" s="4">
        <v>9.2299999999999993E-2</v>
      </c>
      <c r="K186" t="str">
        <f>IF(LEN(VLOOKUP(B186,Sheet2!$B$2:$G$96,5,FALSE))=0,"",VLOOKUP(B186,Sheet2!$B$2:$G$96,5,FALSE))</f>
        <v/>
      </c>
      <c r="L186" t="str">
        <f>IF(LEN(VLOOKUP(B186,Sheet2!$B$2:$G$96,6,FALSE))=0,"",VLOOKUP(B186,Sheet2!$B$2:$G$96,6,FALSE))</f>
        <v/>
      </c>
      <c r="M186" t="b">
        <f t="shared" si="7"/>
        <v>0</v>
      </c>
      <c r="N186">
        <v>153</v>
      </c>
      <c r="O186" t="b">
        <f>VLOOKUP(A186,Sheet2!$A$2:$G$74,5,FALSE)</f>
        <v>0</v>
      </c>
    </row>
    <row r="187" spans="1:15" x14ac:dyDescent="0.25">
      <c r="A187" s="6" t="s">
        <v>157</v>
      </c>
      <c r="B187" t="str">
        <f>VLOOKUP($A187,Sheet2!$A$2:$B$82,2,FALSE)</f>
        <v>DB(ah)A</v>
      </c>
      <c r="C187" s="7" t="s">
        <v>121</v>
      </c>
      <c r="D187" t="str">
        <f>VLOOKUP(A187,Sheet2!$A$2:$G$96,3,FALSE)</f>
        <v>org milj</v>
      </c>
      <c r="E187" t="str">
        <f>VLOOKUP(A187,Sheet2!$A$2:$G$96,4,FALSE)</f>
        <v>PAH</v>
      </c>
      <c r="F187" s="1">
        <v>45000</v>
      </c>
      <c r="G187" t="str">
        <f t="shared" si="8"/>
        <v>inn</v>
      </c>
      <c r="H187" s="6"/>
      <c r="I187" t="str">
        <f t="shared" si="6"/>
        <v/>
      </c>
      <c r="J187" s="4" t="s">
        <v>119</v>
      </c>
      <c r="K187" t="str">
        <f>IF(LEN(VLOOKUP(B187,Sheet2!$B$2:$G$96,5,FALSE))=0,"",VLOOKUP(B187,Sheet2!$B$2:$G$96,5,FALSE))</f>
        <v/>
      </c>
      <c r="L187" t="str">
        <f>IF(LEN(VLOOKUP(B187,Sheet2!$B$2:$G$96,6,FALSE))=0,"",VLOOKUP(B187,Sheet2!$B$2:$G$96,6,FALSE))</f>
        <v/>
      </c>
      <c r="M187" t="b">
        <f t="shared" si="7"/>
        <v>0</v>
      </c>
      <c r="N187">
        <v>152</v>
      </c>
      <c r="O187" t="b">
        <f>VLOOKUP(A187,Sheet2!$A$2:$G$74,5,FALSE)</f>
        <v>0</v>
      </c>
    </row>
    <row r="188" spans="1:15" x14ac:dyDescent="0.25">
      <c r="A188" s="6" t="s">
        <v>157</v>
      </c>
      <c r="B188" t="str">
        <f>VLOOKUP($A188,Sheet2!$A$2:$B$82,2,FALSE)</f>
        <v>DB(ah)A</v>
      </c>
      <c r="C188" s="7" t="s">
        <v>121</v>
      </c>
      <c r="D188" t="str">
        <f>VLOOKUP(A188,Sheet2!$A$2:$G$96,3,FALSE)</f>
        <v>org milj</v>
      </c>
      <c r="E188" t="str">
        <f>VLOOKUP(A188,Sheet2!$A$2:$G$96,4,FALSE)</f>
        <v>PAH</v>
      </c>
      <c r="F188" s="1">
        <v>45000</v>
      </c>
      <c r="G188" t="str">
        <f t="shared" si="8"/>
        <v>ut</v>
      </c>
      <c r="H188" s="6"/>
      <c r="I188" t="str">
        <f t="shared" si="6"/>
        <v/>
      </c>
      <c r="J188" s="4" t="s">
        <v>119</v>
      </c>
      <c r="K188" t="str">
        <f>IF(LEN(VLOOKUP(B188,Sheet2!$B$2:$G$96,5,FALSE))=0,"",VLOOKUP(B188,Sheet2!$B$2:$G$96,5,FALSE))</f>
        <v/>
      </c>
      <c r="L188" t="str">
        <f>IF(LEN(VLOOKUP(B188,Sheet2!$B$2:$G$96,6,FALSE))=0,"",VLOOKUP(B188,Sheet2!$B$2:$G$96,6,FALSE))</f>
        <v/>
      </c>
      <c r="M188" t="b">
        <f t="shared" si="7"/>
        <v>0</v>
      </c>
      <c r="N188">
        <v>151</v>
      </c>
      <c r="O188" t="b">
        <f>VLOOKUP(A188,Sheet2!$A$2:$G$74,5,FALSE)</f>
        <v>0</v>
      </c>
    </row>
    <row r="189" spans="1:15" x14ac:dyDescent="0.25">
      <c r="A189" t="s">
        <v>41</v>
      </c>
      <c r="B189" t="str">
        <f>VLOOKUP($A189,Sheet2!$A$2:$B$82,2,FALSE)</f>
        <v>Etylbensen</v>
      </c>
      <c r="C189" t="s">
        <v>11</v>
      </c>
      <c r="D189" t="str">
        <f>VLOOKUP(A189,Sheet2!$A$2:$G$96,3,FALSE)</f>
        <v>org milj</v>
      </c>
      <c r="E189" t="str">
        <f>VLOOKUP(A189,Sheet2!$A$2:$G$96,4,FALSE)</f>
        <v>BTEX</v>
      </c>
      <c r="F189" s="1">
        <v>44886</v>
      </c>
      <c r="G189" t="str">
        <f t="shared" si="8"/>
        <v>inn</v>
      </c>
      <c r="H189">
        <v>0.19</v>
      </c>
      <c r="I189" t="b">
        <f t="shared" si="6"/>
        <v>0</v>
      </c>
      <c r="J189" s="4">
        <v>0.19</v>
      </c>
      <c r="K189" t="str">
        <f>IF(LEN(VLOOKUP(B189,Sheet2!$B$2:$G$96,5,FALSE))=0,"",VLOOKUP(B189,Sheet2!$B$2:$G$96,5,FALSE))</f>
        <v/>
      </c>
      <c r="L189" t="str">
        <f>IF(LEN(VLOOKUP(B189,Sheet2!$B$2:$G$96,6,FALSE))=0,"",VLOOKUP(B189,Sheet2!$B$2:$G$96,6,FALSE))</f>
        <v/>
      </c>
      <c r="M189" t="b">
        <f t="shared" si="7"/>
        <v>0</v>
      </c>
      <c r="N189">
        <v>152</v>
      </c>
      <c r="O189" t="b">
        <f>VLOOKUP(A189,Sheet2!$A$2:$G$74,5,FALSE)</f>
        <v>0</v>
      </c>
    </row>
    <row r="190" spans="1:15" x14ac:dyDescent="0.25">
      <c r="A190" t="s">
        <v>41</v>
      </c>
      <c r="B190" t="str">
        <f>VLOOKUP($A190,Sheet2!$A$2:$B$82,2,FALSE)</f>
        <v>Etylbensen</v>
      </c>
      <c r="C190" t="s">
        <v>11</v>
      </c>
      <c r="D190" t="str">
        <f>VLOOKUP(A190,Sheet2!$A$2:$G$96,3,FALSE)</f>
        <v>org milj</v>
      </c>
      <c r="E190" t="str">
        <f>VLOOKUP(A190,Sheet2!$A$2:$G$96,4,FALSE)</f>
        <v>BTEX</v>
      </c>
      <c r="F190" s="1">
        <v>44907</v>
      </c>
      <c r="G190" t="str">
        <f t="shared" si="8"/>
        <v>inn</v>
      </c>
      <c r="H190">
        <v>0.15</v>
      </c>
      <c r="I190" t="b">
        <f t="shared" si="6"/>
        <v>0</v>
      </c>
      <c r="J190" s="4">
        <v>0.15</v>
      </c>
      <c r="K190" t="str">
        <f>IF(LEN(VLOOKUP(B190,Sheet2!$B$2:$G$96,5,FALSE))=0,"",VLOOKUP(B190,Sheet2!$B$2:$G$96,5,FALSE))</f>
        <v/>
      </c>
      <c r="L190" t="str">
        <f>IF(LEN(VLOOKUP(B190,Sheet2!$B$2:$G$96,6,FALSE))=0,"",VLOOKUP(B190,Sheet2!$B$2:$G$96,6,FALSE))</f>
        <v/>
      </c>
      <c r="M190" t="b">
        <f t="shared" si="7"/>
        <v>0</v>
      </c>
      <c r="N190">
        <v>152</v>
      </c>
      <c r="O190" t="b">
        <f>VLOOKUP(A190,Sheet2!$A$2:$G$74,5,FALSE)</f>
        <v>0</v>
      </c>
    </row>
    <row r="191" spans="1:15" x14ac:dyDescent="0.25">
      <c r="A191" t="s">
        <v>41</v>
      </c>
      <c r="B191" t="str">
        <f>VLOOKUP($A191,Sheet2!$A$2:$B$82,2,FALSE)</f>
        <v>Etylbensen</v>
      </c>
      <c r="C191" t="s">
        <v>11</v>
      </c>
      <c r="D191" t="str">
        <f>VLOOKUP(A191,Sheet2!$A$2:$G$96,3,FALSE)</f>
        <v>org milj</v>
      </c>
      <c r="E191" t="str">
        <f>VLOOKUP(A191,Sheet2!$A$2:$G$96,4,FALSE)</f>
        <v>BTEX</v>
      </c>
      <c r="F191" s="1">
        <v>44970</v>
      </c>
      <c r="G191" t="str">
        <f t="shared" si="8"/>
        <v>inn</v>
      </c>
      <c r="H191">
        <v>0.63</v>
      </c>
      <c r="I191" t="b">
        <f t="shared" si="6"/>
        <v>0</v>
      </c>
      <c r="J191" s="4">
        <v>0.63</v>
      </c>
      <c r="K191" t="str">
        <f>IF(LEN(VLOOKUP(B191,Sheet2!$B$2:$G$96,5,FALSE))=0,"",VLOOKUP(B191,Sheet2!$B$2:$G$96,5,FALSE))</f>
        <v/>
      </c>
      <c r="L191" t="str">
        <f>IF(LEN(VLOOKUP(B191,Sheet2!$B$2:$G$96,6,FALSE))=0,"",VLOOKUP(B191,Sheet2!$B$2:$G$96,6,FALSE))</f>
        <v/>
      </c>
      <c r="M191" t="b">
        <f t="shared" si="7"/>
        <v>0</v>
      </c>
      <c r="N191">
        <v>152</v>
      </c>
      <c r="O191" t="b">
        <f>VLOOKUP(A191,Sheet2!$A$2:$G$74,5,FALSE)</f>
        <v>0</v>
      </c>
    </row>
    <row r="192" spans="1:15" x14ac:dyDescent="0.25">
      <c r="A192" t="s">
        <v>41</v>
      </c>
      <c r="B192" t="str">
        <f>VLOOKUP($A192,Sheet2!$A$2:$B$82,2,FALSE)</f>
        <v>Etylbensen</v>
      </c>
      <c r="C192" t="s">
        <v>11</v>
      </c>
      <c r="D192" t="str">
        <f>VLOOKUP(A192,Sheet2!$A$2:$G$96,3,FALSE)</f>
        <v>org milj</v>
      </c>
      <c r="E192" t="str">
        <f>VLOOKUP(A192,Sheet2!$A$2:$G$96,4,FALSE)</f>
        <v>BTEX</v>
      </c>
      <c r="F192" s="1">
        <v>44984</v>
      </c>
      <c r="G192" t="str">
        <f t="shared" si="8"/>
        <v>inn</v>
      </c>
      <c r="H192">
        <v>0.24</v>
      </c>
      <c r="I192" t="b">
        <f t="shared" si="6"/>
        <v>0</v>
      </c>
      <c r="J192" s="4">
        <v>0.24</v>
      </c>
      <c r="K192" t="str">
        <f>IF(LEN(VLOOKUP(B192,Sheet2!$B$2:$G$96,5,FALSE))=0,"",VLOOKUP(B192,Sheet2!$B$2:$G$96,5,FALSE))</f>
        <v/>
      </c>
      <c r="L192" t="str">
        <f>IF(LEN(VLOOKUP(B192,Sheet2!$B$2:$G$96,6,FALSE))=0,"",VLOOKUP(B192,Sheet2!$B$2:$G$96,6,FALSE))</f>
        <v/>
      </c>
      <c r="M192" t="b">
        <f t="shared" si="7"/>
        <v>0</v>
      </c>
      <c r="N192">
        <v>152</v>
      </c>
      <c r="O192" t="b">
        <f>VLOOKUP(A192,Sheet2!$A$2:$G$74,5,FALSE)</f>
        <v>0</v>
      </c>
    </row>
    <row r="193" spans="1:15" x14ac:dyDescent="0.25">
      <c r="A193" s="6" t="s">
        <v>41</v>
      </c>
      <c r="B193" t="str">
        <f>VLOOKUP($A193,Sheet2!$A$2:$B$82,2,FALSE)</f>
        <v>Etylbensen</v>
      </c>
      <c r="C193" t="s">
        <v>11</v>
      </c>
      <c r="D193" t="str">
        <f>VLOOKUP(A193,Sheet2!$A$2:$G$96,3,FALSE)</f>
        <v>org milj</v>
      </c>
      <c r="E193" t="str">
        <f>VLOOKUP(A193,Sheet2!$A$2:$G$96,4,FALSE)</f>
        <v>BTEX</v>
      </c>
      <c r="F193" s="1">
        <v>45000</v>
      </c>
      <c r="G193" t="str">
        <f t="shared" si="8"/>
        <v>inn</v>
      </c>
      <c r="H193" s="6" t="s">
        <v>134</v>
      </c>
      <c r="I193" t="b">
        <f t="shared" si="6"/>
        <v>1</v>
      </c>
      <c r="J193" s="4">
        <v>0.1</v>
      </c>
      <c r="K193" t="str">
        <f>IF(LEN(VLOOKUP(B193,Sheet2!$B$2:$G$96,5,FALSE))=0,"",VLOOKUP(B193,Sheet2!$B$2:$G$96,5,FALSE))</f>
        <v/>
      </c>
      <c r="L193" t="str">
        <f>IF(LEN(VLOOKUP(B193,Sheet2!$B$2:$G$96,6,FALSE))=0,"",VLOOKUP(B193,Sheet2!$B$2:$G$96,6,FALSE))</f>
        <v/>
      </c>
      <c r="M193" t="b">
        <f t="shared" si="7"/>
        <v>0</v>
      </c>
      <c r="N193">
        <v>152</v>
      </c>
      <c r="O193" t="b">
        <f>VLOOKUP(A193,Sheet2!$A$2:$G$74,5,FALSE)</f>
        <v>0</v>
      </c>
    </row>
    <row r="194" spans="1:15" x14ac:dyDescent="0.25">
      <c r="A194" t="s">
        <v>41</v>
      </c>
      <c r="B194" t="str">
        <f>VLOOKUP($A194,Sheet2!$A$2:$B$82,2,FALSE)</f>
        <v>Etylbensen</v>
      </c>
      <c r="C194" t="s">
        <v>11</v>
      </c>
      <c r="D194" t="str">
        <f>VLOOKUP(A194,Sheet2!$A$2:$G$96,3,FALSE)</f>
        <v>org milj</v>
      </c>
      <c r="E194" t="str">
        <f>VLOOKUP(A194,Sheet2!$A$2:$G$96,4,FALSE)</f>
        <v>BTEX</v>
      </c>
      <c r="F194" s="1">
        <v>44879</v>
      </c>
      <c r="G194" t="str">
        <f t="shared" si="8"/>
        <v>ut</v>
      </c>
      <c r="H194">
        <v>0.56000000000000005</v>
      </c>
      <c r="I194" t="b">
        <f t="shared" ref="I194:I257" si="9">IF(ISBLANK(H194),"",IF(ISNUMBER(H194),FALSE,TRUE))</f>
        <v>0</v>
      </c>
      <c r="J194" s="4">
        <v>0.56000000000000005</v>
      </c>
      <c r="K194" t="str">
        <f>IF(LEN(VLOOKUP(B194,Sheet2!$B$2:$G$96,5,FALSE))=0,"",VLOOKUP(B194,Sheet2!$B$2:$G$96,5,FALSE))</f>
        <v/>
      </c>
      <c r="L194" t="str">
        <f>IF(LEN(VLOOKUP(B194,Sheet2!$B$2:$G$96,6,FALSE))=0,"",VLOOKUP(B194,Sheet2!$B$2:$G$96,6,FALSE))</f>
        <v/>
      </c>
      <c r="M194" t="b">
        <f t="shared" ref="M194:M257" si="10">IF(ISBLANK(J194),"",IF(J194&gt;K194,TRUE,FALSE))</f>
        <v>0</v>
      </c>
      <c r="N194">
        <v>151</v>
      </c>
      <c r="O194" t="b">
        <f>VLOOKUP(A194,Sheet2!$A$2:$G$74,5,FALSE)</f>
        <v>0</v>
      </c>
    </row>
    <row r="195" spans="1:15" x14ac:dyDescent="0.25">
      <c r="A195" t="s">
        <v>41</v>
      </c>
      <c r="B195" t="str">
        <f>VLOOKUP($A195,Sheet2!$A$2:$B$82,2,FALSE)</f>
        <v>Etylbensen</v>
      </c>
      <c r="C195" t="s">
        <v>11</v>
      </c>
      <c r="D195" t="str">
        <f>VLOOKUP(A195,Sheet2!$A$2:$G$96,3,FALSE)</f>
        <v>org milj</v>
      </c>
      <c r="E195" t="str">
        <f>VLOOKUP(A195,Sheet2!$A$2:$G$96,4,FALSE)</f>
        <v>BTEX</v>
      </c>
      <c r="F195" s="1">
        <v>44858</v>
      </c>
      <c r="G195" t="str">
        <f t="shared" ref="G195:G258" si="11">IF(N195=152,"inn",IF(N195=151,"ut",IF(N195=153,"slamtank")))</f>
        <v>ut</v>
      </c>
      <c r="H195" t="s">
        <v>42</v>
      </c>
      <c r="I195" t="b">
        <f t="shared" si="9"/>
        <v>1</v>
      </c>
      <c r="J195" s="4">
        <v>0.1</v>
      </c>
      <c r="K195" t="str">
        <f>IF(LEN(VLOOKUP(B195,Sheet2!$B$2:$G$96,5,FALSE))=0,"",VLOOKUP(B195,Sheet2!$B$2:$G$96,5,FALSE))</f>
        <v/>
      </c>
      <c r="L195" t="str">
        <f>IF(LEN(VLOOKUP(B195,Sheet2!$B$2:$G$96,6,FALSE))=0,"",VLOOKUP(B195,Sheet2!$B$2:$G$96,6,FALSE))</f>
        <v/>
      </c>
      <c r="M195" t="b">
        <f t="shared" si="10"/>
        <v>0</v>
      </c>
      <c r="N195">
        <v>151</v>
      </c>
      <c r="O195" t="b">
        <f>VLOOKUP(A195,Sheet2!$A$2:$G$74,5,FALSE)</f>
        <v>0</v>
      </c>
    </row>
    <row r="196" spans="1:15" x14ac:dyDescent="0.25">
      <c r="A196" t="s">
        <v>41</v>
      </c>
      <c r="B196" t="str">
        <f>VLOOKUP($A196,Sheet2!$A$2:$B$82,2,FALSE)</f>
        <v>Etylbensen</v>
      </c>
      <c r="C196" t="s">
        <v>11</v>
      </c>
      <c r="D196" t="str">
        <f>VLOOKUP(A196,Sheet2!$A$2:$G$96,3,FALSE)</f>
        <v>org milj</v>
      </c>
      <c r="E196" t="str">
        <f>VLOOKUP(A196,Sheet2!$A$2:$G$96,4,FALSE)</f>
        <v>BTEX</v>
      </c>
      <c r="F196" s="1">
        <v>44865</v>
      </c>
      <c r="G196" t="str">
        <f t="shared" si="11"/>
        <v>ut</v>
      </c>
      <c r="H196">
        <v>0.13</v>
      </c>
      <c r="I196" t="b">
        <f t="shared" si="9"/>
        <v>0</v>
      </c>
      <c r="J196" s="4">
        <v>0.13</v>
      </c>
      <c r="K196" t="str">
        <f>IF(LEN(VLOOKUP(B196,Sheet2!$B$2:$G$96,5,FALSE))=0,"",VLOOKUP(B196,Sheet2!$B$2:$G$96,5,FALSE))</f>
        <v/>
      </c>
      <c r="L196" t="str">
        <f>IF(LEN(VLOOKUP(B196,Sheet2!$B$2:$G$96,6,FALSE))=0,"",VLOOKUP(B196,Sheet2!$B$2:$G$96,6,FALSE))</f>
        <v/>
      </c>
      <c r="M196" t="b">
        <f t="shared" si="10"/>
        <v>0</v>
      </c>
      <c r="N196">
        <v>151</v>
      </c>
      <c r="O196" t="b">
        <f>VLOOKUP(A196,Sheet2!$A$2:$G$74,5,FALSE)</f>
        <v>0</v>
      </c>
    </row>
    <row r="197" spans="1:15" x14ac:dyDescent="0.25">
      <c r="A197" t="s">
        <v>41</v>
      </c>
      <c r="B197" t="str">
        <f>VLOOKUP($A197,Sheet2!$A$2:$B$82,2,FALSE)</f>
        <v>Etylbensen</v>
      </c>
      <c r="C197" t="s">
        <v>11</v>
      </c>
      <c r="D197" t="str">
        <f>VLOOKUP(A197,Sheet2!$A$2:$G$96,3,FALSE)</f>
        <v>org milj</v>
      </c>
      <c r="E197" t="str">
        <f>VLOOKUP(A197,Sheet2!$A$2:$G$96,4,FALSE)</f>
        <v>BTEX</v>
      </c>
      <c r="F197" s="1">
        <v>44872</v>
      </c>
      <c r="G197" t="str">
        <f t="shared" si="11"/>
        <v>ut</v>
      </c>
      <c r="I197" t="str">
        <f t="shared" si="9"/>
        <v/>
      </c>
      <c r="K197" t="str">
        <f>IF(LEN(VLOOKUP(B197,Sheet2!$B$2:$G$96,5,FALSE))=0,"",VLOOKUP(B197,Sheet2!$B$2:$G$96,5,FALSE))</f>
        <v/>
      </c>
      <c r="L197" t="str">
        <f>IF(LEN(VLOOKUP(B197,Sheet2!$B$2:$G$96,6,FALSE))=0,"",VLOOKUP(B197,Sheet2!$B$2:$G$96,6,FALSE))</f>
        <v/>
      </c>
      <c r="M197" t="str">
        <f t="shared" si="10"/>
        <v/>
      </c>
      <c r="N197">
        <v>151</v>
      </c>
      <c r="O197" t="b">
        <f>VLOOKUP(A197,Sheet2!$A$2:$G$74,5,FALSE)</f>
        <v>0</v>
      </c>
    </row>
    <row r="198" spans="1:15" x14ac:dyDescent="0.25">
      <c r="A198" t="s">
        <v>41</v>
      </c>
      <c r="B198" t="str">
        <f>VLOOKUP($A198,Sheet2!$A$2:$B$82,2,FALSE)</f>
        <v>Etylbensen</v>
      </c>
      <c r="C198" t="s">
        <v>11</v>
      </c>
      <c r="D198" t="str">
        <f>VLOOKUP(A198,Sheet2!$A$2:$G$96,3,FALSE)</f>
        <v>org milj</v>
      </c>
      <c r="E198" t="str">
        <f>VLOOKUP(A198,Sheet2!$A$2:$G$96,4,FALSE)</f>
        <v>BTEX</v>
      </c>
      <c r="F198" s="1">
        <v>44886</v>
      </c>
      <c r="G198" t="str">
        <f t="shared" si="11"/>
        <v>ut</v>
      </c>
      <c r="H198" t="s">
        <v>42</v>
      </c>
      <c r="I198" t="b">
        <f t="shared" si="9"/>
        <v>1</v>
      </c>
      <c r="J198" s="4">
        <v>0.1</v>
      </c>
      <c r="K198" t="str">
        <f>IF(LEN(VLOOKUP(B198,Sheet2!$B$2:$G$96,5,FALSE))=0,"",VLOOKUP(B198,Sheet2!$B$2:$G$96,5,FALSE))</f>
        <v/>
      </c>
      <c r="L198" t="str">
        <f>IF(LEN(VLOOKUP(B198,Sheet2!$B$2:$G$96,6,FALSE))=0,"",VLOOKUP(B198,Sheet2!$B$2:$G$96,6,FALSE))</f>
        <v/>
      </c>
      <c r="M198" t="b">
        <f t="shared" si="10"/>
        <v>0</v>
      </c>
      <c r="N198">
        <v>151</v>
      </c>
      <c r="O198" t="b">
        <f>VLOOKUP(A198,Sheet2!$A$2:$G$74,5,FALSE)</f>
        <v>0</v>
      </c>
    </row>
    <row r="199" spans="1:15" x14ac:dyDescent="0.25">
      <c r="A199" t="s">
        <v>41</v>
      </c>
      <c r="B199" t="str">
        <f>VLOOKUP($A199,Sheet2!$A$2:$B$82,2,FALSE)</f>
        <v>Etylbensen</v>
      </c>
      <c r="C199" t="s">
        <v>11</v>
      </c>
      <c r="D199" t="str">
        <f>VLOOKUP(A199,Sheet2!$A$2:$G$96,3,FALSE)</f>
        <v>org milj</v>
      </c>
      <c r="E199" t="str">
        <f>VLOOKUP(A199,Sheet2!$A$2:$G$96,4,FALSE)</f>
        <v>BTEX</v>
      </c>
      <c r="F199" s="1">
        <v>44907</v>
      </c>
      <c r="G199" t="str">
        <f t="shared" si="11"/>
        <v>ut</v>
      </c>
      <c r="H199" t="s">
        <v>42</v>
      </c>
      <c r="I199" t="b">
        <f t="shared" si="9"/>
        <v>1</v>
      </c>
      <c r="J199" s="4">
        <v>0.1</v>
      </c>
      <c r="K199" t="str">
        <f>IF(LEN(VLOOKUP(B199,Sheet2!$B$2:$G$96,5,FALSE))=0,"",VLOOKUP(B199,Sheet2!$B$2:$G$96,5,FALSE))</f>
        <v/>
      </c>
      <c r="L199" t="str">
        <f>IF(LEN(VLOOKUP(B199,Sheet2!$B$2:$G$96,6,FALSE))=0,"",VLOOKUP(B199,Sheet2!$B$2:$G$96,6,FALSE))</f>
        <v/>
      </c>
      <c r="M199" t="b">
        <f t="shared" si="10"/>
        <v>0</v>
      </c>
      <c r="N199">
        <v>151</v>
      </c>
      <c r="O199" t="b">
        <f>VLOOKUP(A199,Sheet2!$A$2:$G$74,5,FALSE)</f>
        <v>0</v>
      </c>
    </row>
    <row r="200" spans="1:15" x14ac:dyDescent="0.25">
      <c r="A200" t="s">
        <v>41</v>
      </c>
      <c r="B200" t="str">
        <f>VLOOKUP($A200,Sheet2!$A$2:$B$82,2,FALSE)</f>
        <v>Etylbensen</v>
      </c>
      <c r="C200" t="s">
        <v>11</v>
      </c>
      <c r="D200" t="str">
        <f>VLOOKUP(A200,Sheet2!$A$2:$G$96,3,FALSE)</f>
        <v>org milj</v>
      </c>
      <c r="E200" t="str">
        <f>VLOOKUP(A200,Sheet2!$A$2:$G$96,4,FALSE)</f>
        <v>BTEX</v>
      </c>
      <c r="F200" s="1">
        <v>44970</v>
      </c>
      <c r="G200" t="str">
        <f t="shared" si="11"/>
        <v>ut</v>
      </c>
      <c r="H200">
        <v>0.4</v>
      </c>
      <c r="I200" t="b">
        <f t="shared" si="9"/>
        <v>0</v>
      </c>
      <c r="J200" s="4">
        <v>0.4</v>
      </c>
      <c r="K200" t="str">
        <f>IF(LEN(VLOOKUP(B200,Sheet2!$B$2:$G$96,5,FALSE))=0,"",VLOOKUP(B200,Sheet2!$B$2:$G$96,5,FALSE))</f>
        <v/>
      </c>
      <c r="L200" t="str">
        <f>IF(LEN(VLOOKUP(B200,Sheet2!$B$2:$G$96,6,FALSE))=0,"",VLOOKUP(B200,Sheet2!$B$2:$G$96,6,FALSE))</f>
        <v/>
      </c>
      <c r="M200" t="b">
        <f t="shared" si="10"/>
        <v>0</v>
      </c>
      <c r="N200">
        <v>151</v>
      </c>
      <c r="O200" t="b">
        <f>VLOOKUP(A200,Sheet2!$A$2:$G$74,5,FALSE)</f>
        <v>0</v>
      </c>
    </row>
    <row r="201" spans="1:15" x14ac:dyDescent="0.25">
      <c r="A201" t="s">
        <v>41</v>
      </c>
      <c r="B201" t="str">
        <f>VLOOKUP($A201,Sheet2!$A$2:$B$82,2,FALSE)</f>
        <v>Etylbensen</v>
      </c>
      <c r="C201" t="s">
        <v>11</v>
      </c>
      <c r="D201" t="str">
        <f>VLOOKUP(A201,Sheet2!$A$2:$G$96,3,FALSE)</f>
        <v>org milj</v>
      </c>
      <c r="E201" t="str">
        <f>VLOOKUP(A201,Sheet2!$A$2:$G$96,4,FALSE)</f>
        <v>BTEX</v>
      </c>
      <c r="F201" s="1">
        <v>44984</v>
      </c>
      <c r="G201" t="str">
        <f t="shared" si="11"/>
        <v>ut</v>
      </c>
      <c r="H201">
        <v>0.59</v>
      </c>
      <c r="I201" t="b">
        <f t="shared" si="9"/>
        <v>0</v>
      </c>
      <c r="J201" s="4">
        <v>0.59</v>
      </c>
      <c r="K201" t="str">
        <f>IF(LEN(VLOOKUP(B201,Sheet2!$B$2:$G$96,5,FALSE))=0,"",VLOOKUP(B201,Sheet2!$B$2:$G$96,5,FALSE))</f>
        <v/>
      </c>
      <c r="L201" t="str">
        <f>IF(LEN(VLOOKUP(B201,Sheet2!$B$2:$G$96,6,FALSE))=0,"",VLOOKUP(B201,Sheet2!$B$2:$G$96,6,FALSE))</f>
        <v/>
      </c>
      <c r="M201" t="b">
        <f t="shared" si="10"/>
        <v>0</v>
      </c>
      <c r="N201">
        <v>151</v>
      </c>
      <c r="O201" t="b">
        <f>VLOOKUP(A201,Sheet2!$A$2:$G$74,5,FALSE)</f>
        <v>0</v>
      </c>
    </row>
    <row r="202" spans="1:15" x14ac:dyDescent="0.25">
      <c r="A202" s="6" t="s">
        <v>41</v>
      </c>
      <c r="B202" t="str">
        <f>VLOOKUP($A202,Sheet2!$A$2:$B$82,2,FALSE)</f>
        <v>Etylbensen</v>
      </c>
      <c r="C202" t="s">
        <v>11</v>
      </c>
      <c r="D202" t="str">
        <f>VLOOKUP(A202,Sheet2!$A$2:$G$96,3,FALSE)</f>
        <v>org milj</v>
      </c>
      <c r="E202" t="str">
        <f>VLOOKUP(A202,Sheet2!$A$2:$G$96,4,FALSE)</f>
        <v>BTEX</v>
      </c>
      <c r="F202" s="1">
        <v>45000</v>
      </c>
      <c r="G202" t="str">
        <f t="shared" si="11"/>
        <v>ut</v>
      </c>
      <c r="H202" s="6" t="s">
        <v>134</v>
      </c>
      <c r="I202" t="b">
        <f t="shared" si="9"/>
        <v>1</v>
      </c>
      <c r="J202" s="4">
        <v>0.1</v>
      </c>
      <c r="K202" t="str">
        <f>IF(LEN(VLOOKUP(B202,Sheet2!$B$2:$G$96,5,FALSE))=0,"",VLOOKUP(B202,Sheet2!$B$2:$G$96,5,FALSE))</f>
        <v/>
      </c>
      <c r="L202" t="str">
        <f>IF(LEN(VLOOKUP(B202,Sheet2!$B$2:$G$96,6,FALSE))=0,"",VLOOKUP(B202,Sheet2!$B$2:$G$96,6,FALSE))</f>
        <v/>
      </c>
      <c r="M202" t="b">
        <f t="shared" si="10"/>
        <v>0</v>
      </c>
      <c r="N202">
        <v>151</v>
      </c>
      <c r="O202" t="b">
        <f>VLOOKUP(A202,Sheet2!$A$2:$G$74,5,FALSE)</f>
        <v>0</v>
      </c>
    </row>
    <row r="203" spans="1:15" x14ac:dyDescent="0.25">
      <c r="A203" s="6" t="s">
        <v>111</v>
      </c>
      <c r="B203" t="str">
        <f>VLOOKUP($A203,Sheet2!$A$2:$B$82,2,FALSE)</f>
        <v>Phen</v>
      </c>
      <c r="C203" t="s">
        <v>11</v>
      </c>
      <c r="D203" t="str">
        <f>VLOOKUP(A203,Sheet2!$A$2:$G$96,3,FALSE)</f>
        <v>org milj</v>
      </c>
      <c r="E203" t="str">
        <f>VLOOKUP(A203,Sheet2!$A$2:$G$96,4,FALSE)</f>
        <v>PAH</v>
      </c>
      <c r="F203" s="1">
        <v>45000</v>
      </c>
      <c r="G203" t="str">
        <f t="shared" si="11"/>
        <v>slamtank</v>
      </c>
      <c r="H203" s="7"/>
      <c r="I203" t="str">
        <f t="shared" si="9"/>
        <v/>
      </c>
      <c r="J203" s="4" t="s">
        <v>119</v>
      </c>
      <c r="K203" t="str">
        <f>IF(LEN(VLOOKUP(B203,Sheet2!$B$2:$G$96,5,FALSE))=0,"",VLOOKUP(B203,Sheet2!$B$2:$G$96,5,FALSE))</f>
        <v/>
      </c>
      <c r="L203" t="str">
        <f>IF(LEN(VLOOKUP(B203,Sheet2!$B$2:$G$96,6,FALSE))=0,"",VLOOKUP(B203,Sheet2!$B$2:$G$96,6,FALSE))</f>
        <v/>
      </c>
      <c r="M203" t="b">
        <f t="shared" si="10"/>
        <v>0</v>
      </c>
      <c r="N203">
        <v>153</v>
      </c>
      <c r="O203" t="b">
        <f>VLOOKUP(A203,Sheet2!$A$2:$G$74,5,FALSE)</f>
        <v>0</v>
      </c>
    </row>
    <row r="204" spans="1:15" x14ac:dyDescent="0.25">
      <c r="A204" s="6" t="s">
        <v>111</v>
      </c>
      <c r="B204" t="str">
        <f>VLOOKUP($A204,Sheet2!$A$2:$B$82,2,FALSE)</f>
        <v>Phen</v>
      </c>
      <c r="C204" t="s">
        <v>11</v>
      </c>
      <c r="D204" t="str">
        <f>VLOOKUP(A204,Sheet2!$A$2:$G$96,3,FALSE)</f>
        <v>org milj</v>
      </c>
      <c r="E204" t="str">
        <f>VLOOKUP(A204,Sheet2!$A$2:$G$96,4,FALSE)</f>
        <v>PAH</v>
      </c>
      <c r="F204" s="1">
        <v>45000</v>
      </c>
      <c r="G204" t="str">
        <f t="shared" si="11"/>
        <v>inn</v>
      </c>
      <c r="H204" s="6">
        <v>0.749</v>
      </c>
      <c r="I204" t="b">
        <f t="shared" si="9"/>
        <v>0</v>
      </c>
      <c r="J204" s="4">
        <v>0.749</v>
      </c>
      <c r="K204" t="str">
        <f>IF(LEN(VLOOKUP(B204,Sheet2!$B$2:$G$96,5,FALSE))=0,"",VLOOKUP(B204,Sheet2!$B$2:$G$96,5,FALSE))</f>
        <v/>
      </c>
      <c r="L204" t="str">
        <f>IF(LEN(VLOOKUP(B204,Sheet2!$B$2:$G$96,6,FALSE))=0,"",VLOOKUP(B204,Sheet2!$B$2:$G$96,6,FALSE))</f>
        <v/>
      </c>
      <c r="M204" t="b">
        <f t="shared" si="10"/>
        <v>0</v>
      </c>
      <c r="N204">
        <v>152</v>
      </c>
      <c r="O204" t="b">
        <f>VLOOKUP(A204,Sheet2!$A$2:$G$74,5,FALSE)</f>
        <v>0</v>
      </c>
    </row>
    <row r="205" spans="1:15" x14ac:dyDescent="0.25">
      <c r="A205" s="6" t="s">
        <v>111</v>
      </c>
      <c r="B205" t="str">
        <f>VLOOKUP($A205,Sheet2!$A$2:$B$82,2,FALSE)</f>
        <v>Phen</v>
      </c>
      <c r="C205" t="s">
        <v>11</v>
      </c>
      <c r="D205" t="str">
        <f>VLOOKUP(A205,Sheet2!$A$2:$G$96,3,FALSE)</f>
        <v>org milj</v>
      </c>
      <c r="E205" t="str">
        <f>VLOOKUP(A205,Sheet2!$A$2:$G$96,4,FALSE)</f>
        <v>PAH</v>
      </c>
      <c r="F205" s="1">
        <v>45000</v>
      </c>
      <c r="G205" t="str">
        <f t="shared" si="11"/>
        <v>ut</v>
      </c>
      <c r="H205" s="6">
        <v>0.1</v>
      </c>
      <c r="I205" t="b">
        <f t="shared" si="9"/>
        <v>0</v>
      </c>
      <c r="J205" s="4">
        <v>0.1</v>
      </c>
      <c r="K205" t="str">
        <f>IF(LEN(VLOOKUP(B205,Sheet2!$B$2:$G$96,5,FALSE))=0,"",VLOOKUP(B205,Sheet2!$B$2:$G$96,5,FALSE))</f>
        <v/>
      </c>
      <c r="L205" t="str">
        <f>IF(LEN(VLOOKUP(B205,Sheet2!$B$2:$G$96,6,FALSE))=0,"",VLOOKUP(B205,Sheet2!$B$2:$G$96,6,FALSE))</f>
        <v/>
      </c>
      <c r="M205" t="b">
        <f t="shared" si="10"/>
        <v>0</v>
      </c>
      <c r="N205">
        <v>151</v>
      </c>
      <c r="O205" t="b">
        <f>VLOOKUP(A205,Sheet2!$A$2:$G$74,5,FALSE)</f>
        <v>0</v>
      </c>
    </row>
    <row r="206" spans="1:15" x14ac:dyDescent="0.25">
      <c r="A206" s="6" t="s">
        <v>113</v>
      </c>
      <c r="B206" t="str">
        <f>VLOOKUP($A206,Sheet2!$A$2:$B$82,2,FALSE)</f>
        <v>Flt</v>
      </c>
      <c r="C206" t="s">
        <v>11</v>
      </c>
      <c r="D206" t="str">
        <f>VLOOKUP(A206,Sheet2!$A$2:$G$96,3,FALSE)</f>
        <v>org milj</v>
      </c>
      <c r="E206" t="str">
        <f>VLOOKUP(A206,Sheet2!$A$2:$G$96,4,FALSE)</f>
        <v>PAH</v>
      </c>
      <c r="F206" s="1">
        <v>45000</v>
      </c>
      <c r="G206" t="str">
        <f t="shared" si="11"/>
        <v>slamtank</v>
      </c>
      <c r="H206" s="7"/>
      <c r="I206" t="str">
        <f t="shared" si="9"/>
        <v/>
      </c>
      <c r="J206" s="4" t="s">
        <v>119</v>
      </c>
      <c r="K206" t="str">
        <f>IF(LEN(VLOOKUP(B206,Sheet2!$B$2:$G$96,5,FALSE))=0,"",VLOOKUP(B206,Sheet2!$B$2:$G$96,5,FALSE))</f>
        <v/>
      </c>
      <c r="L206" t="str">
        <f>IF(LEN(VLOOKUP(B206,Sheet2!$B$2:$G$96,6,FALSE))=0,"",VLOOKUP(B206,Sheet2!$B$2:$G$96,6,FALSE))</f>
        <v/>
      </c>
      <c r="M206" t="b">
        <f t="shared" si="10"/>
        <v>0</v>
      </c>
      <c r="N206">
        <v>153</v>
      </c>
      <c r="O206" t="b">
        <f>VLOOKUP(A206,Sheet2!$A$2:$G$74,5,FALSE)</f>
        <v>0</v>
      </c>
    </row>
    <row r="207" spans="1:15" x14ac:dyDescent="0.25">
      <c r="A207" s="6" t="s">
        <v>113</v>
      </c>
      <c r="B207" t="str">
        <f>VLOOKUP($A207,Sheet2!$A$2:$B$82,2,FALSE)</f>
        <v>Flt</v>
      </c>
      <c r="C207" t="s">
        <v>11</v>
      </c>
      <c r="D207" t="str">
        <f>VLOOKUP(A207,Sheet2!$A$2:$G$96,3,FALSE)</f>
        <v>org milj</v>
      </c>
      <c r="E207" t="str">
        <f>VLOOKUP(A207,Sheet2!$A$2:$G$96,4,FALSE)</f>
        <v>PAH</v>
      </c>
      <c r="F207" s="1">
        <v>45000</v>
      </c>
      <c r="G207" t="str">
        <f t="shared" si="11"/>
        <v>inn</v>
      </c>
      <c r="H207" s="6">
        <v>0.48199999999999998</v>
      </c>
      <c r="I207" t="b">
        <f t="shared" si="9"/>
        <v>0</v>
      </c>
      <c r="J207" s="4">
        <v>0.48199999999999998</v>
      </c>
      <c r="K207" t="str">
        <f>IF(LEN(VLOOKUP(B207,Sheet2!$B$2:$G$96,5,FALSE))=0,"",VLOOKUP(B207,Sheet2!$B$2:$G$96,5,FALSE))</f>
        <v/>
      </c>
      <c r="L207" t="str">
        <f>IF(LEN(VLOOKUP(B207,Sheet2!$B$2:$G$96,6,FALSE))=0,"",VLOOKUP(B207,Sheet2!$B$2:$G$96,6,FALSE))</f>
        <v/>
      </c>
      <c r="M207" t="b">
        <f t="shared" si="10"/>
        <v>0</v>
      </c>
      <c r="N207">
        <v>152</v>
      </c>
      <c r="O207" t="b">
        <f>VLOOKUP(A207,Sheet2!$A$2:$G$74,5,FALSE)</f>
        <v>0</v>
      </c>
    </row>
    <row r="208" spans="1:15" x14ac:dyDescent="0.25">
      <c r="A208" s="6" t="s">
        <v>113</v>
      </c>
      <c r="B208" t="str">
        <f>VLOOKUP($A208,Sheet2!$A$2:$B$82,2,FALSE)</f>
        <v>Flt</v>
      </c>
      <c r="C208" t="s">
        <v>11</v>
      </c>
      <c r="D208" t="str">
        <f>VLOOKUP(A208,Sheet2!$A$2:$G$96,3,FALSE)</f>
        <v>org milj</v>
      </c>
      <c r="E208" t="str">
        <f>VLOOKUP(A208,Sheet2!$A$2:$G$96,4,FALSE)</f>
        <v>PAH</v>
      </c>
      <c r="F208" s="1">
        <v>45000</v>
      </c>
      <c r="G208" t="str">
        <f t="shared" si="11"/>
        <v>ut</v>
      </c>
      <c r="H208" s="6">
        <v>0.02</v>
      </c>
      <c r="I208" t="b">
        <f t="shared" si="9"/>
        <v>0</v>
      </c>
      <c r="J208" s="4">
        <v>0.02</v>
      </c>
      <c r="K208" t="str">
        <f>IF(LEN(VLOOKUP(B208,Sheet2!$B$2:$G$96,5,FALSE))=0,"",VLOOKUP(B208,Sheet2!$B$2:$G$96,5,FALSE))</f>
        <v/>
      </c>
      <c r="L208" t="str">
        <f>IF(LEN(VLOOKUP(B208,Sheet2!$B$2:$G$96,6,FALSE))=0,"",VLOOKUP(B208,Sheet2!$B$2:$G$96,6,FALSE))</f>
        <v/>
      </c>
      <c r="M208" t="b">
        <f t="shared" si="10"/>
        <v>0</v>
      </c>
      <c r="N208">
        <v>151</v>
      </c>
      <c r="O208" t="b">
        <f>VLOOKUP(A208,Sheet2!$A$2:$G$74,5,FALSE)</f>
        <v>0</v>
      </c>
    </row>
    <row r="209" spans="1:15" x14ac:dyDescent="0.25">
      <c r="A209" s="6" t="s">
        <v>110</v>
      </c>
      <c r="B209" t="str">
        <f>VLOOKUP($A209,Sheet2!$A$2:$B$82,2,FALSE)</f>
        <v>Flu</v>
      </c>
      <c r="C209" t="s">
        <v>11</v>
      </c>
      <c r="D209" t="str">
        <f>VLOOKUP(A209,Sheet2!$A$2:$G$96,3,FALSE)</f>
        <v>org milj</v>
      </c>
      <c r="E209" t="str">
        <f>VLOOKUP(A209,Sheet2!$A$2:$G$96,4,FALSE)</f>
        <v>PAH</v>
      </c>
      <c r="F209" s="1">
        <v>45000</v>
      </c>
      <c r="G209" t="str">
        <f t="shared" si="11"/>
        <v>slamtank</v>
      </c>
      <c r="H209" s="7"/>
      <c r="I209" t="str">
        <f t="shared" si="9"/>
        <v/>
      </c>
      <c r="J209" s="4" t="s">
        <v>119</v>
      </c>
      <c r="K209" t="str">
        <f>IF(LEN(VLOOKUP(B209,Sheet2!$B$2:$G$96,5,FALSE))=0,"",VLOOKUP(B209,Sheet2!$B$2:$G$96,5,FALSE))</f>
        <v/>
      </c>
      <c r="L209" t="str">
        <f>IF(LEN(VLOOKUP(B209,Sheet2!$B$2:$G$96,6,FALSE))=0,"",VLOOKUP(B209,Sheet2!$B$2:$G$96,6,FALSE))</f>
        <v/>
      </c>
      <c r="M209" t="b">
        <f t="shared" si="10"/>
        <v>0</v>
      </c>
      <c r="N209">
        <v>153</v>
      </c>
      <c r="O209" t="b">
        <f>VLOOKUP(A209,Sheet2!$A$2:$G$74,5,FALSE)</f>
        <v>0</v>
      </c>
    </row>
    <row r="210" spans="1:15" x14ac:dyDescent="0.25">
      <c r="A210" s="6" t="s">
        <v>110</v>
      </c>
      <c r="B210" t="str">
        <f>VLOOKUP($A210,Sheet2!$A$2:$B$82,2,FALSE)</f>
        <v>Flu</v>
      </c>
      <c r="C210" t="s">
        <v>11</v>
      </c>
      <c r="D210" t="str">
        <f>VLOOKUP(A210,Sheet2!$A$2:$G$96,3,FALSE)</f>
        <v>org milj</v>
      </c>
      <c r="E210" t="str">
        <f>VLOOKUP(A210,Sheet2!$A$2:$G$96,4,FALSE)</f>
        <v>PAH</v>
      </c>
      <c r="F210" s="1">
        <v>45000</v>
      </c>
      <c r="G210" t="str">
        <f t="shared" si="11"/>
        <v>inn</v>
      </c>
      <c r="H210" s="6">
        <v>0.28399999999999997</v>
      </c>
      <c r="I210" t="b">
        <f t="shared" si="9"/>
        <v>0</v>
      </c>
      <c r="J210" s="4">
        <v>0.28399999999999997</v>
      </c>
      <c r="K210" t="str">
        <f>IF(LEN(VLOOKUP(B210,Sheet2!$B$2:$G$96,5,FALSE))=0,"",VLOOKUP(B210,Sheet2!$B$2:$G$96,5,FALSE))</f>
        <v/>
      </c>
      <c r="L210" t="str">
        <f>IF(LEN(VLOOKUP(B210,Sheet2!$B$2:$G$96,6,FALSE))=0,"",VLOOKUP(B210,Sheet2!$B$2:$G$96,6,FALSE))</f>
        <v/>
      </c>
      <c r="M210" t="b">
        <f t="shared" si="10"/>
        <v>0</v>
      </c>
      <c r="N210">
        <v>152</v>
      </c>
      <c r="O210" t="b">
        <f>VLOOKUP(A210,Sheet2!$A$2:$G$74,5,FALSE)</f>
        <v>0</v>
      </c>
    </row>
    <row r="211" spans="1:15" x14ac:dyDescent="0.25">
      <c r="A211" s="6" t="s">
        <v>111</v>
      </c>
      <c r="B211" t="str">
        <f>VLOOKUP($A211,Sheet2!$A$2:$B$82,2,FALSE)</f>
        <v>Phen</v>
      </c>
      <c r="C211" s="7" t="s">
        <v>121</v>
      </c>
      <c r="D211" t="str">
        <f>VLOOKUP(A211,Sheet2!$A$2:$G$96,3,FALSE)</f>
        <v>org milj</v>
      </c>
      <c r="E211" t="str">
        <f>VLOOKUP(A211,Sheet2!$A$2:$G$96,4,FALSE)</f>
        <v>PAH</v>
      </c>
      <c r="F211" s="1">
        <v>45000</v>
      </c>
      <c r="G211" t="str">
        <f t="shared" si="11"/>
        <v>slamtank</v>
      </c>
      <c r="H211" s="7">
        <v>0.56999999999999995</v>
      </c>
      <c r="I211" t="b">
        <f t="shared" si="9"/>
        <v>0</v>
      </c>
      <c r="J211" s="4">
        <v>0.56999999999999995</v>
      </c>
      <c r="K211" t="str">
        <f>IF(LEN(VLOOKUP(B211,Sheet2!$B$2:$G$96,5,FALSE))=0,"",VLOOKUP(B211,Sheet2!$B$2:$G$96,5,FALSE))</f>
        <v/>
      </c>
      <c r="L211" t="str">
        <f>IF(LEN(VLOOKUP(B211,Sheet2!$B$2:$G$96,6,FALSE))=0,"",VLOOKUP(B211,Sheet2!$B$2:$G$96,6,FALSE))</f>
        <v/>
      </c>
      <c r="M211" t="b">
        <f t="shared" si="10"/>
        <v>0</v>
      </c>
      <c r="N211">
        <v>153</v>
      </c>
      <c r="O211" t="b">
        <f>VLOOKUP(A211,Sheet2!$A$2:$G$74,5,FALSE)</f>
        <v>0</v>
      </c>
    </row>
    <row r="212" spans="1:15" x14ac:dyDescent="0.25">
      <c r="A212" s="6" t="s">
        <v>111</v>
      </c>
      <c r="B212" t="str">
        <f>VLOOKUP($A212,Sheet2!$A$2:$B$82,2,FALSE)</f>
        <v>Phen</v>
      </c>
      <c r="C212" s="7" t="s">
        <v>121</v>
      </c>
      <c r="D212" t="str">
        <f>VLOOKUP(A212,Sheet2!$A$2:$G$96,3,FALSE)</f>
        <v>org milj</v>
      </c>
      <c r="E212" t="str">
        <f>VLOOKUP(A212,Sheet2!$A$2:$G$96,4,FALSE)</f>
        <v>PAH</v>
      </c>
      <c r="F212" s="1">
        <v>45000</v>
      </c>
      <c r="G212" t="str">
        <f t="shared" si="11"/>
        <v>inn</v>
      </c>
      <c r="H212" s="6"/>
      <c r="I212" t="str">
        <f t="shared" si="9"/>
        <v/>
      </c>
      <c r="J212" s="4" t="s">
        <v>119</v>
      </c>
      <c r="K212" t="str">
        <f>IF(LEN(VLOOKUP(B212,Sheet2!$B$2:$G$96,5,FALSE))=0,"",VLOOKUP(B212,Sheet2!$B$2:$G$96,5,FALSE))</f>
        <v/>
      </c>
      <c r="L212" t="str">
        <f>IF(LEN(VLOOKUP(B212,Sheet2!$B$2:$G$96,6,FALSE))=0,"",VLOOKUP(B212,Sheet2!$B$2:$G$96,6,FALSE))</f>
        <v/>
      </c>
      <c r="M212" t="b">
        <f t="shared" si="10"/>
        <v>0</v>
      </c>
      <c r="N212">
        <v>152</v>
      </c>
      <c r="O212" t="b">
        <f>VLOOKUP(A212,Sheet2!$A$2:$G$74,5,FALSE)</f>
        <v>0</v>
      </c>
    </row>
    <row r="213" spans="1:15" x14ac:dyDescent="0.25">
      <c r="A213" s="6" t="s">
        <v>111</v>
      </c>
      <c r="B213" t="str">
        <f>VLOOKUP($A213,Sheet2!$A$2:$B$82,2,FALSE)</f>
        <v>Phen</v>
      </c>
      <c r="C213" s="7" t="s">
        <v>121</v>
      </c>
      <c r="D213" t="str">
        <f>VLOOKUP(A213,Sheet2!$A$2:$G$96,3,FALSE)</f>
        <v>org milj</v>
      </c>
      <c r="E213" t="str">
        <f>VLOOKUP(A213,Sheet2!$A$2:$G$96,4,FALSE)</f>
        <v>PAH</v>
      </c>
      <c r="F213" s="1">
        <v>45000</v>
      </c>
      <c r="G213" t="str">
        <f t="shared" si="11"/>
        <v>ut</v>
      </c>
      <c r="H213" s="6"/>
      <c r="I213" t="str">
        <f t="shared" si="9"/>
        <v/>
      </c>
      <c r="J213" s="4" t="s">
        <v>119</v>
      </c>
      <c r="K213" t="str">
        <f>IF(LEN(VLOOKUP(B213,Sheet2!$B$2:$G$96,5,FALSE))=0,"",VLOOKUP(B213,Sheet2!$B$2:$G$96,5,FALSE))</f>
        <v/>
      </c>
      <c r="L213" t="str">
        <f>IF(LEN(VLOOKUP(B213,Sheet2!$B$2:$G$96,6,FALSE))=0,"",VLOOKUP(B213,Sheet2!$B$2:$G$96,6,FALSE))</f>
        <v/>
      </c>
      <c r="M213" t="b">
        <f t="shared" si="10"/>
        <v>0</v>
      </c>
      <c r="N213">
        <v>151</v>
      </c>
      <c r="O213" t="b">
        <f>VLOOKUP(A213,Sheet2!$A$2:$G$74,5,FALSE)</f>
        <v>0</v>
      </c>
    </row>
    <row r="214" spans="1:15" x14ac:dyDescent="0.25">
      <c r="A214" s="6" t="s">
        <v>110</v>
      </c>
      <c r="B214" t="str">
        <f>VLOOKUP($A214,Sheet2!$A$2:$B$82,2,FALSE)</f>
        <v>Flu</v>
      </c>
      <c r="C214" t="s">
        <v>11</v>
      </c>
      <c r="D214" t="str">
        <f>VLOOKUP(A214,Sheet2!$A$2:$G$96,3,FALSE)</f>
        <v>org milj</v>
      </c>
      <c r="E214" t="str">
        <f>VLOOKUP(A214,Sheet2!$A$2:$G$96,4,FALSE)</f>
        <v>PAH</v>
      </c>
      <c r="F214" s="1">
        <v>45000</v>
      </c>
      <c r="G214" t="str">
        <f t="shared" si="11"/>
        <v>ut</v>
      </c>
      <c r="H214" s="6">
        <v>0.155</v>
      </c>
      <c r="I214" t="b">
        <f t="shared" si="9"/>
        <v>0</v>
      </c>
      <c r="J214" s="4">
        <v>0.155</v>
      </c>
      <c r="K214" t="str">
        <f>IF(LEN(VLOOKUP(B214,Sheet2!$B$2:$G$96,5,FALSE))=0,"",VLOOKUP(B214,Sheet2!$B$2:$G$96,5,FALSE))</f>
        <v/>
      </c>
      <c r="L214" t="str">
        <f>IF(LEN(VLOOKUP(B214,Sheet2!$B$2:$G$96,6,FALSE))=0,"",VLOOKUP(B214,Sheet2!$B$2:$G$96,6,FALSE))</f>
        <v/>
      </c>
      <c r="M214" t="b">
        <f t="shared" si="10"/>
        <v>0</v>
      </c>
      <c r="N214">
        <v>151</v>
      </c>
      <c r="O214" t="b">
        <f>VLOOKUP(A214,Sheet2!$A$2:$G$74,5,FALSE)</f>
        <v>0</v>
      </c>
    </row>
    <row r="215" spans="1:15" x14ac:dyDescent="0.25">
      <c r="A215" s="6" t="s">
        <v>158</v>
      </c>
      <c r="B215" t="str">
        <f>VLOOKUP($A215,Sheet2!$A$2:$B$82,2,FALSE)</f>
        <v>IP</v>
      </c>
      <c r="C215" t="s">
        <v>11</v>
      </c>
      <c r="D215" t="str">
        <f>VLOOKUP(A215,Sheet2!$A$2:$G$96,3,FALSE)</f>
        <v>org milj</v>
      </c>
      <c r="E215" t="str">
        <f>VLOOKUP(A215,Sheet2!$A$2:$G$96,4,FALSE)</f>
        <v>PAH</v>
      </c>
      <c r="F215" s="1">
        <v>45000</v>
      </c>
      <c r="G215" t="str">
        <f t="shared" si="11"/>
        <v>slamtank</v>
      </c>
      <c r="H215" s="7"/>
      <c r="I215" t="str">
        <f t="shared" si="9"/>
        <v/>
      </c>
      <c r="J215" s="4" t="s">
        <v>119</v>
      </c>
      <c r="K215" t="str">
        <f>IF(LEN(VLOOKUP(B215,Sheet2!$B$2:$G$96,5,FALSE))=0,"",VLOOKUP(B215,Sheet2!$B$2:$G$96,5,FALSE))</f>
        <v/>
      </c>
      <c r="L215" t="str">
        <f>IF(LEN(VLOOKUP(B215,Sheet2!$B$2:$G$96,6,FALSE))=0,"",VLOOKUP(B215,Sheet2!$B$2:$G$96,6,FALSE))</f>
        <v/>
      </c>
      <c r="M215" t="b">
        <f t="shared" si="10"/>
        <v>0</v>
      </c>
      <c r="N215">
        <v>153</v>
      </c>
      <c r="O215" t="b">
        <f>VLOOKUP(A215,Sheet2!$A$2:$G$74,5,FALSE)</f>
        <v>0</v>
      </c>
    </row>
    <row r="216" spans="1:15" x14ac:dyDescent="0.25">
      <c r="A216" s="6" t="s">
        <v>158</v>
      </c>
      <c r="B216" t="str">
        <f>VLOOKUP($A216,Sheet2!$A$2:$B$82,2,FALSE)</f>
        <v>IP</v>
      </c>
      <c r="C216" t="s">
        <v>11</v>
      </c>
      <c r="D216" t="str">
        <f>VLOOKUP(A216,Sheet2!$A$2:$G$96,3,FALSE)</f>
        <v>org milj</v>
      </c>
      <c r="E216" t="str">
        <f>VLOOKUP(A216,Sheet2!$A$2:$G$96,4,FALSE)</f>
        <v>PAH</v>
      </c>
      <c r="F216" s="1">
        <v>45000</v>
      </c>
      <c r="G216" t="str">
        <f t="shared" si="11"/>
        <v>inn</v>
      </c>
      <c r="H216" s="6" t="s">
        <v>146</v>
      </c>
      <c r="I216" t="b">
        <f t="shared" si="9"/>
        <v>1</v>
      </c>
      <c r="J216" s="4">
        <v>0.05</v>
      </c>
      <c r="K216" t="str">
        <f>IF(LEN(VLOOKUP(B216,Sheet2!$B$2:$G$96,5,FALSE))=0,"",VLOOKUP(B216,Sheet2!$B$2:$G$96,5,FALSE))</f>
        <v/>
      </c>
      <c r="L216" t="str">
        <f>IF(LEN(VLOOKUP(B216,Sheet2!$B$2:$G$96,6,FALSE))=0,"",VLOOKUP(B216,Sheet2!$B$2:$G$96,6,FALSE))</f>
        <v/>
      </c>
      <c r="M216" t="b">
        <f t="shared" si="10"/>
        <v>0</v>
      </c>
      <c r="N216">
        <v>152</v>
      </c>
      <c r="O216" t="b">
        <f>VLOOKUP(A216,Sheet2!$A$2:$G$74,5,FALSE)</f>
        <v>0</v>
      </c>
    </row>
    <row r="217" spans="1:15" x14ac:dyDescent="0.25">
      <c r="A217" s="6" t="s">
        <v>113</v>
      </c>
      <c r="B217" t="str">
        <f>VLOOKUP($A217,Sheet2!$A$2:$B$82,2,FALSE)</f>
        <v>Flt</v>
      </c>
      <c r="C217" s="7" t="s">
        <v>121</v>
      </c>
      <c r="D217" t="str">
        <f>VLOOKUP(A217,Sheet2!$A$2:$G$96,3,FALSE)</f>
        <v>org milj</v>
      </c>
      <c r="E217" t="str">
        <f>VLOOKUP(A217,Sheet2!$A$2:$G$96,4,FALSE)</f>
        <v>PAH</v>
      </c>
      <c r="F217" s="1">
        <v>45000</v>
      </c>
      <c r="G217" t="str">
        <f t="shared" si="11"/>
        <v>slamtank</v>
      </c>
      <c r="H217" s="7">
        <v>0.66200000000000003</v>
      </c>
      <c r="I217" t="b">
        <f t="shared" si="9"/>
        <v>0</v>
      </c>
      <c r="J217" s="4">
        <v>0.66200000000000003</v>
      </c>
      <c r="K217" t="str">
        <f>IF(LEN(VLOOKUP(B217,Sheet2!$B$2:$G$96,5,FALSE))=0,"",VLOOKUP(B217,Sheet2!$B$2:$G$96,5,FALSE))</f>
        <v/>
      </c>
      <c r="L217" t="str">
        <f>IF(LEN(VLOOKUP(B217,Sheet2!$B$2:$G$96,6,FALSE))=0,"",VLOOKUP(B217,Sheet2!$B$2:$G$96,6,FALSE))</f>
        <v/>
      </c>
      <c r="M217" t="b">
        <f t="shared" si="10"/>
        <v>0</v>
      </c>
      <c r="N217">
        <v>153</v>
      </c>
      <c r="O217" t="b">
        <f>VLOOKUP(A217,Sheet2!$A$2:$G$74,5,FALSE)</f>
        <v>0</v>
      </c>
    </row>
    <row r="218" spans="1:15" x14ac:dyDescent="0.25">
      <c r="A218" s="6" t="s">
        <v>113</v>
      </c>
      <c r="B218" t="str">
        <f>VLOOKUP($A218,Sheet2!$A$2:$B$82,2,FALSE)</f>
        <v>Flt</v>
      </c>
      <c r="C218" s="7" t="s">
        <v>121</v>
      </c>
      <c r="D218" t="str">
        <f>VLOOKUP(A218,Sheet2!$A$2:$G$96,3,FALSE)</f>
        <v>org milj</v>
      </c>
      <c r="E218" t="str">
        <f>VLOOKUP(A218,Sheet2!$A$2:$G$96,4,FALSE)</f>
        <v>PAH</v>
      </c>
      <c r="F218" s="1">
        <v>45000</v>
      </c>
      <c r="G218" t="str">
        <f t="shared" si="11"/>
        <v>inn</v>
      </c>
      <c r="H218" s="6"/>
      <c r="I218" t="str">
        <f t="shared" si="9"/>
        <v/>
      </c>
      <c r="J218" s="4" t="s">
        <v>119</v>
      </c>
      <c r="K218" t="str">
        <f>IF(LEN(VLOOKUP(B218,Sheet2!$B$2:$G$96,5,FALSE))=0,"",VLOOKUP(B218,Sheet2!$B$2:$G$96,5,FALSE))</f>
        <v/>
      </c>
      <c r="L218" t="str">
        <f>IF(LEN(VLOOKUP(B218,Sheet2!$B$2:$G$96,6,FALSE))=0,"",VLOOKUP(B218,Sheet2!$B$2:$G$96,6,FALSE))</f>
        <v/>
      </c>
      <c r="M218" t="b">
        <f t="shared" si="10"/>
        <v>0</v>
      </c>
      <c r="N218">
        <v>152</v>
      </c>
      <c r="O218" t="b">
        <f>VLOOKUP(A218,Sheet2!$A$2:$G$74,5,FALSE)</f>
        <v>0</v>
      </c>
    </row>
    <row r="219" spans="1:15" x14ac:dyDescent="0.25">
      <c r="A219" s="6" t="s">
        <v>113</v>
      </c>
      <c r="B219" t="str">
        <f>VLOOKUP($A219,Sheet2!$A$2:$B$82,2,FALSE)</f>
        <v>Flt</v>
      </c>
      <c r="C219" s="7" t="s">
        <v>121</v>
      </c>
      <c r="D219" t="str">
        <f>VLOOKUP(A219,Sheet2!$A$2:$G$96,3,FALSE)</f>
        <v>org milj</v>
      </c>
      <c r="E219" t="str">
        <f>VLOOKUP(A219,Sheet2!$A$2:$G$96,4,FALSE)</f>
        <v>PAH</v>
      </c>
      <c r="F219" s="1">
        <v>45000</v>
      </c>
      <c r="G219" t="str">
        <f t="shared" si="11"/>
        <v>ut</v>
      </c>
      <c r="H219" s="6"/>
      <c r="I219" t="str">
        <f t="shared" si="9"/>
        <v/>
      </c>
      <c r="J219" s="4" t="s">
        <v>119</v>
      </c>
      <c r="K219" t="str">
        <f>IF(LEN(VLOOKUP(B219,Sheet2!$B$2:$G$96,5,FALSE))=0,"",VLOOKUP(B219,Sheet2!$B$2:$G$96,5,FALSE))</f>
        <v/>
      </c>
      <c r="L219" t="str">
        <f>IF(LEN(VLOOKUP(B219,Sheet2!$B$2:$G$96,6,FALSE))=0,"",VLOOKUP(B219,Sheet2!$B$2:$G$96,6,FALSE))</f>
        <v/>
      </c>
      <c r="M219" t="b">
        <f t="shared" si="10"/>
        <v>0</v>
      </c>
      <c r="N219">
        <v>151</v>
      </c>
      <c r="O219" t="b">
        <f>VLOOKUP(A219,Sheet2!$A$2:$G$74,5,FALSE)</f>
        <v>0</v>
      </c>
    </row>
    <row r="220" spans="1:15" x14ac:dyDescent="0.25">
      <c r="A220" s="6" t="s">
        <v>158</v>
      </c>
      <c r="B220" t="str">
        <f>VLOOKUP($A220,Sheet2!$A$2:$B$82,2,FALSE)</f>
        <v>IP</v>
      </c>
      <c r="C220" t="s">
        <v>11</v>
      </c>
      <c r="D220" t="str">
        <f>VLOOKUP(A220,Sheet2!$A$2:$G$96,3,FALSE)</f>
        <v>org milj</v>
      </c>
      <c r="E220" t="str">
        <f>VLOOKUP(A220,Sheet2!$A$2:$G$96,4,FALSE)</f>
        <v>PAH</v>
      </c>
      <c r="F220" s="1">
        <v>45000</v>
      </c>
      <c r="G220" t="str">
        <f t="shared" si="11"/>
        <v>ut</v>
      </c>
      <c r="H220" s="6" t="s">
        <v>131</v>
      </c>
      <c r="I220" t="b">
        <f t="shared" si="9"/>
        <v>1</v>
      </c>
      <c r="J220" s="4">
        <v>0.01</v>
      </c>
      <c r="K220" t="str">
        <f>IF(LEN(VLOOKUP(B220,Sheet2!$B$2:$G$96,5,FALSE))=0,"",VLOOKUP(B220,Sheet2!$B$2:$G$96,5,FALSE))</f>
        <v/>
      </c>
      <c r="L220" t="str">
        <f>IF(LEN(VLOOKUP(B220,Sheet2!$B$2:$G$96,6,FALSE))=0,"",VLOOKUP(B220,Sheet2!$B$2:$G$96,6,FALSE))</f>
        <v/>
      </c>
      <c r="M220" t="b">
        <f t="shared" si="10"/>
        <v>0</v>
      </c>
      <c r="N220">
        <v>151</v>
      </c>
      <c r="O220" t="b">
        <f>VLOOKUP(A220,Sheet2!$A$2:$G$74,5,FALSE)</f>
        <v>0</v>
      </c>
    </row>
    <row r="221" spans="1:15" x14ac:dyDescent="0.25">
      <c r="A221" s="6" t="s">
        <v>21</v>
      </c>
      <c r="B221" t="str">
        <f>VLOOKUP($A221,Sheet2!$A$2:$B$82,2,FALSE)</f>
        <v>Fe</v>
      </c>
      <c r="C221" t="s">
        <v>11</v>
      </c>
      <c r="D221" t="str">
        <f>VLOOKUP(A221,Sheet2!$A$2:$G$96,3,FALSE)</f>
        <v>tungmetaller</v>
      </c>
      <c r="E221" t="str">
        <f>VLOOKUP(A221,Sheet2!$A$2:$G$96,4,FALSE)</f>
        <v>tungmetaller</v>
      </c>
      <c r="F221" s="1">
        <v>45000</v>
      </c>
      <c r="G221" t="str">
        <f t="shared" si="11"/>
        <v>slamtank</v>
      </c>
      <c r="H221" s="7"/>
      <c r="I221" t="str">
        <f t="shared" si="9"/>
        <v/>
      </c>
      <c r="J221" s="4" t="s">
        <v>119</v>
      </c>
      <c r="K221" t="str">
        <f>IF(LEN(VLOOKUP(B221,Sheet2!$B$2:$G$96,5,FALSE))=0,"",VLOOKUP(B221,Sheet2!$B$2:$G$96,5,FALSE))</f>
        <v/>
      </c>
      <c r="L221" t="str">
        <f>IF(LEN(VLOOKUP(B221,Sheet2!$B$2:$G$96,6,FALSE))=0,"",VLOOKUP(B221,Sheet2!$B$2:$G$96,6,FALSE))</f>
        <v/>
      </c>
      <c r="M221" t="b">
        <f t="shared" si="10"/>
        <v>0</v>
      </c>
      <c r="N221">
        <v>153</v>
      </c>
      <c r="O221" t="b">
        <f>VLOOKUP(A221,Sheet2!$A$2:$G$74,5,FALSE)</f>
        <v>0</v>
      </c>
    </row>
    <row r="222" spans="1:15" x14ac:dyDescent="0.25">
      <c r="A222" t="s">
        <v>21</v>
      </c>
      <c r="B222" t="str">
        <f>VLOOKUP($A222,Sheet2!$A$2:$B$82,2,FALSE)</f>
        <v>Fe</v>
      </c>
      <c r="C222" t="s">
        <v>11</v>
      </c>
      <c r="D222" t="str">
        <f>VLOOKUP(A222,Sheet2!$A$2:$G$96,3,FALSE)</f>
        <v>tungmetaller</v>
      </c>
      <c r="E222" t="str">
        <f>VLOOKUP(A222,Sheet2!$A$2:$G$96,4,FALSE)</f>
        <v>tungmetaller</v>
      </c>
      <c r="F222" s="1">
        <v>44879</v>
      </c>
      <c r="G222" t="str">
        <f t="shared" si="11"/>
        <v>inn</v>
      </c>
      <c r="H222">
        <v>33300</v>
      </c>
      <c r="I222" t="b">
        <f t="shared" si="9"/>
        <v>0</v>
      </c>
      <c r="J222" s="4">
        <v>33300</v>
      </c>
      <c r="K222" t="str">
        <f>IF(LEN(VLOOKUP(B222,Sheet2!$B$2:$G$96,5,FALSE))=0,"",VLOOKUP(B222,Sheet2!$B$2:$G$96,5,FALSE))</f>
        <v/>
      </c>
      <c r="L222" t="str">
        <f>IF(LEN(VLOOKUP(B222,Sheet2!$B$2:$G$96,6,FALSE))=0,"",VLOOKUP(B222,Sheet2!$B$2:$G$96,6,FALSE))</f>
        <v/>
      </c>
      <c r="M222" t="b">
        <f t="shared" si="10"/>
        <v>0</v>
      </c>
      <c r="N222">
        <v>152</v>
      </c>
      <c r="O222" t="b">
        <f>VLOOKUP(A222,Sheet2!$A$2:$G$74,5,FALSE)</f>
        <v>0</v>
      </c>
    </row>
    <row r="223" spans="1:15" x14ac:dyDescent="0.25">
      <c r="A223" s="6" t="s">
        <v>110</v>
      </c>
      <c r="B223" t="str">
        <f>VLOOKUP($A223,Sheet2!$A$2:$B$82,2,FALSE)</f>
        <v>Flu</v>
      </c>
      <c r="C223" s="7" t="s">
        <v>121</v>
      </c>
      <c r="D223" t="str">
        <f>VLOOKUP(A223,Sheet2!$A$2:$G$96,3,FALSE)</f>
        <v>org milj</v>
      </c>
      <c r="E223" t="str">
        <f>VLOOKUP(A223,Sheet2!$A$2:$G$96,4,FALSE)</f>
        <v>PAH</v>
      </c>
      <c r="F223" s="1">
        <v>45000</v>
      </c>
      <c r="G223" t="str">
        <f t="shared" si="11"/>
        <v>slamtank</v>
      </c>
      <c r="H223" s="7">
        <v>0.53800000000000003</v>
      </c>
      <c r="I223" t="b">
        <f t="shared" si="9"/>
        <v>0</v>
      </c>
      <c r="J223" s="4">
        <v>0.53800000000000003</v>
      </c>
      <c r="K223" t="str">
        <f>IF(LEN(VLOOKUP(B223,Sheet2!$B$2:$G$96,5,FALSE))=0,"",VLOOKUP(B223,Sheet2!$B$2:$G$96,5,FALSE))</f>
        <v/>
      </c>
      <c r="L223" t="str">
        <f>IF(LEN(VLOOKUP(B223,Sheet2!$B$2:$G$96,6,FALSE))=0,"",VLOOKUP(B223,Sheet2!$B$2:$G$96,6,FALSE))</f>
        <v/>
      </c>
      <c r="M223" t="b">
        <f t="shared" si="10"/>
        <v>0</v>
      </c>
      <c r="N223">
        <v>153</v>
      </c>
      <c r="O223" t="b">
        <f>VLOOKUP(A223,Sheet2!$A$2:$G$74,5,FALSE)</f>
        <v>0</v>
      </c>
    </row>
    <row r="224" spans="1:15" x14ac:dyDescent="0.25">
      <c r="A224" s="6" t="s">
        <v>110</v>
      </c>
      <c r="B224" t="str">
        <f>VLOOKUP($A224,Sheet2!$A$2:$B$82,2,FALSE)</f>
        <v>Flu</v>
      </c>
      <c r="C224" s="7" t="s">
        <v>121</v>
      </c>
      <c r="D224" t="str">
        <f>VLOOKUP(A224,Sheet2!$A$2:$G$96,3,FALSE)</f>
        <v>org milj</v>
      </c>
      <c r="E224" t="str">
        <f>VLOOKUP(A224,Sheet2!$A$2:$G$96,4,FALSE)</f>
        <v>PAH</v>
      </c>
      <c r="F224" s="1">
        <v>45000</v>
      </c>
      <c r="G224" t="str">
        <f t="shared" si="11"/>
        <v>inn</v>
      </c>
      <c r="H224" s="6"/>
      <c r="I224" t="str">
        <f t="shared" si="9"/>
        <v/>
      </c>
      <c r="J224" s="4" t="s">
        <v>119</v>
      </c>
      <c r="K224" t="str">
        <f>IF(LEN(VLOOKUP(B224,Sheet2!$B$2:$G$96,5,FALSE))=0,"",VLOOKUP(B224,Sheet2!$B$2:$G$96,5,FALSE))</f>
        <v/>
      </c>
      <c r="L224" t="str">
        <f>IF(LEN(VLOOKUP(B224,Sheet2!$B$2:$G$96,6,FALSE))=0,"",VLOOKUP(B224,Sheet2!$B$2:$G$96,6,FALSE))</f>
        <v/>
      </c>
      <c r="M224" t="b">
        <f t="shared" si="10"/>
        <v>0</v>
      </c>
      <c r="N224">
        <v>152</v>
      </c>
      <c r="O224" t="b">
        <f>VLOOKUP(A224,Sheet2!$A$2:$G$74,5,FALSE)</f>
        <v>0</v>
      </c>
    </row>
    <row r="225" spans="1:15" x14ac:dyDescent="0.25">
      <c r="A225" s="6" t="s">
        <v>110</v>
      </c>
      <c r="B225" t="str">
        <f>VLOOKUP($A225,Sheet2!$A$2:$B$82,2,FALSE)</f>
        <v>Flu</v>
      </c>
      <c r="C225" s="7" t="s">
        <v>121</v>
      </c>
      <c r="D225" t="str">
        <f>VLOOKUP(A225,Sheet2!$A$2:$G$96,3,FALSE)</f>
        <v>org milj</v>
      </c>
      <c r="E225" t="str">
        <f>VLOOKUP(A225,Sheet2!$A$2:$G$96,4,FALSE)</f>
        <v>PAH</v>
      </c>
      <c r="F225" s="1">
        <v>45000</v>
      </c>
      <c r="G225" t="str">
        <f t="shared" si="11"/>
        <v>ut</v>
      </c>
      <c r="H225" s="6"/>
      <c r="I225" t="str">
        <f t="shared" si="9"/>
        <v/>
      </c>
      <c r="J225" s="4" t="s">
        <v>119</v>
      </c>
      <c r="K225" t="str">
        <f>IF(LEN(VLOOKUP(B225,Sheet2!$B$2:$G$96,5,FALSE))=0,"",VLOOKUP(B225,Sheet2!$B$2:$G$96,5,FALSE))</f>
        <v/>
      </c>
      <c r="L225" t="str">
        <f>IF(LEN(VLOOKUP(B225,Sheet2!$B$2:$G$96,6,FALSE))=0,"",VLOOKUP(B225,Sheet2!$B$2:$G$96,6,FALSE))</f>
        <v/>
      </c>
      <c r="M225" t="b">
        <f t="shared" si="10"/>
        <v>0</v>
      </c>
      <c r="N225">
        <v>151</v>
      </c>
      <c r="O225" t="b">
        <f>VLOOKUP(A225,Sheet2!$A$2:$G$74,5,FALSE)</f>
        <v>0</v>
      </c>
    </row>
    <row r="226" spans="1:15" x14ac:dyDescent="0.25">
      <c r="A226" t="s">
        <v>21</v>
      </c>
      <c r="B226" t="str">
        <f>VLOOKUP($A226,Sheet2!$A$2:$B$82,2,FALSE)</f>
        <v>Fe</v>
      </c>
      <c r="C226" t="s">
        <v>11</v>
      </c>
      <c r="D226" t="str">
        <f>VLOOKUP(A226,Sheet2!$A$2:$G$96,3,FALSE)</f>
        <v>tungmetaller</v>
      </c>
      <c r="E226" t="str">
        <f>VLOOKUP(A226,Sheet2!$A$2:$G$96,4,FALSE)</f>
        <v>tungmetaller</v>
      </c>
      <c r="F226" s="1">
        <v>44858</v>
      </c>
      <c r="G226" t="str">
        <f t="shared" si="11"/>
        <v>inn</v>
      </c>
      <c r="H226">
        <v>24100</v>
      </c>
      <c r="I226" t="b">
        <f t="shared" si="9"/>
        <v>0</v>
      </c>
      <c r="J226" s="4">
        <v>24100</v>
      </c>
      <c r="K226" t="str">
        <f>IF(LEN(VLOOKUP(B226,Sheet2!$B$2:$G$96,5,FALSE))=0,"",VLOOKUP(B226,Sheet2!$B$2:$G$96,5,FALSE))</f>
        <v/>
      </c>
      <c r="L226" t="str">
        <f>IF(LEN(VLOOKUP(B226,Sheet2!$B$2:$G$96,6,FALSE))=0,"",VLOOKUP(B226,Sheet2!$B$2:$G$96,6,FALSE))</f>
        <v/>
      </c>
      <c r="M226" t="b">
        <f t="shared" si="10"/>
        <v>0</v>
      </c>
      <c r="N226">
        <v>152</v>
      </c>
      <c r="O226" t="b">
        <f>VLOOKUP(A226,Sheet2!$A$2:$G$74,5,FALSE)</f>
        <v>0</v>
      </c>
    </row>
    <row r="227" spans="1:15" x14ac:dyDescent="0.25">
      <c r="A227" t="s">
        <v>21</v>
      </c>
      <c r="B227" t="str">
        <f>VLOOKUP($A227,Sheet2!$A$2:$B$82,2,FALSE)</f>
        <v>Fe</v>
      </c>
      <c r="C227" t="s">
        <v>11</v>
      </c>
      <c r="D227" t="str">
        <f>VLOOKUP(A227,Sheet2!$A$2:$G$96,3,FALSE)</f>
        <v>tungmetaller</v>
      </c>
      <c r="E227" t="str">
        <f>VLOOKUP(A227,Sheet2!$A$2:$G$96,4,FALSE)</f>
        <v>tungmetaller</v>
      </c>
      <c r="F227" s="1">
        <v>44865</v>
      </c>
      <c r="G227" t="str">
        <f t="shared" si="11"/>
        <v>inn</v>
      </c>
      <c r="H227">
        <v>33000</v>
      </c>
      <c r="I227" t="b">
        <f t="shared" si="9"/>
        <v>0</v>
      </c>
      <c r="J227" s="4">
        <v>33000</v>
      </c>
      <c r="K227" t="str">
        <f>IF(LEN(VLOOKUP(B227,Sheet2!$B$2:$G$96,5,FALSE))=0,"",VLOOKUP(B227,Sheet2!$B$2:$G$96,5,FALSE))</f>
        <v/>
      </c>
      <c r="L227" t="str">
        <f>IF(LEN(VLOOKUP(B227,Sheet2!$B$2:$G$96,6,FALSE))=0,"",VLOOKUP(B227,Sheet2!$B$2:$G$96,6,FALSE))</f>
        <v/>
      </c>
      <c r="M227" t="b">
        <f t="shared" si="10"/>
        <v>0</v>
      </c>
      <c r="N227">
        <v>152</v>
      </c>
      <c r="O227" t="b">
        <f>VLOOKUP(A227,Sheet2!$A$2:$G$74,5,FALSE)</f>
        <v>0</v>
      </c>
    </row>
    <row r="228" spans="1:15" x14ac:dyDescent="0.25">
      <c r="A228" t="s">
        <v>21</v>
      </c>
      <c r="B228" t="str">
        <f>VLOOKUP($A228,Sheet2!$A$2:$B$82,2,FALSE)</f>
        <v>Fe</v>
      </c>
      <c r="C228" t="s">
        <v>11</v>
      </c>
      <c r="D228" t="str">
        <f>VLOOKUP(A228,Sheet2!$A$2:$G$96,3,FALSE)</f>
        <v>tungmetaller</v>
      </c>
      <c r="E228" t="str">
        <f>VLOOKUP(A228,Sheet2!$A$2:$G$96,4,FALSE)</f>
        <v>tungmetaller</v>
      </c>
      <c r="F228" s="1">
        <v>44872</v>
      </c>
      <c r="G228" t="str">
        <f t="shared" si="11"/>
        <v>inn</v>
      </c>
      <c r="H228">
        <v>26500</v>
      </c>
      <c r="I228" t="b">
        <f t="shared" si="9"/>
        <v>0</v>
      </c>
      <c r="J228" s="4">
        <v>26500</v>
      </c>
      <c r="K228" t="str">
        <f>IF(LEN(VLOOKUP(B228,Sheet2!$B$2:$G$96,5,FALSE))=0,"",VLOOKUP(B228,Sheet2!$B$2:$G$96,5,FALSE))</f>
        <v/>
      </c>
      <c r="L228" t="str">
        <f>IF(LEN(VLOOKUP(B228,Sheet2!$B$2:$G$96,6,FALSE))=0,"",VLOOKUP(B228,Sheet2!$B$2:$G$96,6,FALSE))</f>
        <v/>
      </c>
      <c r="M228" t="b">
        <f t="shared" si="10"/>
        <v>0</v>
      </c>
      <c r="N228">
        <v>152</v>
      </c>
      <c r="O228" t="b">
        <f>VLOOKUP(A228,Sheet2!$A$2:$G$74,5,FALSE)</f>
        <v>0</v>
      </c>
    </row>
    <row r="229" spans="1:15" x14ac:dyDescent="0.25">
      <c r="A229" s="6" t="s">
        <v>158</v>
      </c>
      <c r="B229" t="str">
        <f>VLOOKUP($A229,Sheet2!$A$2:$B$82,2,FALSE)</f>
        <v>IP</v>
      </c>
      <c r="C229" s="7" t="s">
        <v>121</v>
      </c>
      <c r="D229" t="str">
        <f>VLOOKUP(A229,Sheet2!$A$2:$G$96,3,FALSE)</f>
        <v>org milj</v>
      </c>
      <c r="E229" t="str">
        <f>VLOOKUP(A229,Sheet2!$A$2:$G$96,4,FALSE)</f>
        <v>PAH</v>
      </c>
      <c r="F229" s="1">
        <v>45000</v>
      </c>
      <c r="G229" t="str">
        <f t="shared" si="11"/>
        <v>slamtank</v>
      </c>
      <c r="H229" s="7" t="s">
        <v>191</v>
      </c>
      <c r="I229" t="b">
        <f t="shared" si="9"/>
        <v>1</v>
      </c>
      <c r="J229" s="4">
        <v>0.08</v>
      </c>
      <c r="K229" t="str">
        <f>IF(LEN(VLOOKUP(B229,Sheet2!$B$2:$G$96,5,FALSE))=0,"",VLOOKUP(B229,Sheet2!$B$2:$G$96,5,FALSE))</f>
        <v/>
      </c>
      <c r="L229" t="str">
        <f>IF(LEN(VLOOKUP(B229,Sheet2!$B$2:$G$96,6,FALSE))=0,"",VLOOKUP(B229,Sheet2!$B$2:$G$96,6,FALSE))</f>
        <v/>
      </c>
      <c r="M229" t="b">
        <f t="shared" si="10"/>
        <v>0</v>
      </c>
      <c r="N229">
        <v>153</v>
      </c>
      <c r="O229" t="b">
        <f>VLOOKUP(A229,Sheet2!$A$2:$G$74,5,FALSE)</f>
        <v>0</v>
      </c>
    </row>
    <row r="230" spans="1:15" x14ac:dyDescent="0.25">
      <c r="A230" s="6" t="s">
        <v>158</v>
      </c>
      <c r="B230" t="str">
        <f>VLOOKUP($A230,Sheet2!$A$2:$B$82,2,FALSE)</f>
        <v>IP</v>
      </c>
      <c r="C230" s="7" t="s">
        <v>121</v>
      </c>
      <c r="D230" t="str">
        <f>VLOOKUP(A230,Sheet2!$A$2:$G$96,3,FALSE)</f>
        <v>org milj</v>
      </c>
      <c r="E230" t="str">
        <f>VLOOKUP(A230,Sheet2!$A$2:$G$96,4,FALSE)</f>
        <v>PAH</v>
      </c>
      <c r="F230" s="1">
        <v>45000</v>
      </c>
      <c r="G230" t="str">
        <f t="shared" si="11"/>
        <v>inn</v>
      </c>
      <c r="H230" s="6"/>
      <c r="I230" t="str">
        <f t="shared" si="9"/>
        <v/>
      </c>
      <c r="J230" s="4" t="s">
        <v>119</v>
      </c>
      <c r="K230" t="str">
        <f>IF(LEN(VLOOKUP(B230,Sheet2!$B$2:$G$96,5,FALSE))=0,"",VLOOKUP(B230,Sheet2!$B$2:$G$96,5,FALSE))</f>
        <v/>
      </c>
      <c r="L230" t="str">
        <f>IF(LEN(VLOOKUP(B230,Sheet2!$B$2:$G$96,6,FALSE))=0,"",VLOOKUP(B230,Sheet2!$B$2:$G$96,6,FALSE))</f>
        <v/>
      </c>
      <c r="M230" t="b">
        <f t="shared" si="10"/>
        <v>0</v>
      </c>
      <c r="N230">
        <v>152</v>
      </c>
      <c r="O230" t="b">
        <f>VLOOKUP(A230,Sheet2!$A$2:$G$74,5,FALSE)</f>
        <v>0</v>
      </c>
    </row>
    <row r="231" spans="1:15" x14ac:dyDescent="0.25">
      <c r="A231" s="6" t="s">
        <v>158</v>
      </c>
      <c r="B231" t="str">
        <f>VLOOKUP($A231,Sheet2!$A$2:$B$82,2,FALSE)</f>
        <v>IP</v>
      </c>
      <c r="C231" s="7" t="s">
        <v>121</v>
      </c>
      <c r="D231" t="str">
        <f>VLOOKUP(A231,Sheet2!$A$2:$G$96,3,FALSE)</f>
        <v>org milj</v>
      </c>
      <c r="E231" t="str">
        <f>VLOOKUP(A231,Sheet2!$A$2:$G$96,4,FALSE)</f>
        <v>PAH</v>
      </c>
      <c r="F231" s="1">
        <v>45000</v>
      </c>
      <c r="G231" t="str">
        <f t="shared" si="11"/>
        <v>ut</v>
      </c>
      <c r="H231" s="6"/>
      <c r="I231" t="str">
        <f t="shared" si="9"/>
        <v/>
      </c>
      <c r="J231" s="4" t="s">
        <v>119</v>
      </c>
      <c r="K231" t="str">
        <f>IF(LEN(VLOOKUP(B231,Sheet2!$B$2:$G$96,5,FALSE))=0,"",VLOOKUP(B231,Sheet2!$B$2:$G$96,5,FALSE))</f>
        <v/>
      </c>
      <c r="L231" t="str">
        <f>IF(LEN(VLOOKUP(B231,Sheet2!$B$2:$G$96,6,FALSE))=0,"",VLOOKUP(B231,Sheet2!$B$2:$G$96,6,FALSE))</f>
        <v/>
      </c>
      <c r="M231" t="b">
        <f t="shared" si="10"/>
        <v>0</v>
      </c>
      <c r="N231">
        <v>151</v>
      </c>
      <c r="O231" t="b">
        <f>VLOOKUP(A231,Sheet2!$A$2:$G$74,5,FALSE)</f>
        <v>0</v>
      </c>
    </row>
    <row r="232" spans="1:15" x14ac:dyDescent="0.25">
      <c r="A232" t="s">
        <v>21</v>
      </c>
      <c r="B232" t="str">
        <f>VLOOKUP($A232,Sheet2!$A$2:$B$82,2,FALSE)</f>
        <v>Fe</v>
      </c>
      <c r="C232" t="s">
        <v>11</v>
      </c>
      <c r="D232" t="str">
        <f>VLOOKUP(A232,Sheet2!$A$2:$G$96,3,FALSE)</f>
        <v>tungmetaller</v>
      </c>
      <c r="E232" t="str">
        <f>VLOOKUP(A232,Sheet2!$A$2:$G$96,4,FALSE)</f>
        <v>tungmetaller</v>
      </c>
      <c r="F232" s="1">
        <v>44886</v>
      </c>
      <c r="G232" t="str">
        <f t="shared" si="11"/>
        <v>inn</v>
      </c>
      <c r="H232">
        <v>48800</v>
      </c>
      <c r="I232" t="b">
        <f t="shared" si="9"/>
        <v>0</v>
      </c>
      <c r="J232" s="4">
        <v>48800</v>
      </c>
      <c r="K232" t="str">
        <f>IF(LEN(VLOOKUP(B232,Sheet2!$B$2:$G$96,5,FALSE))=0,"",VLOOKUP(B232,Sheet2!$B$2:$G$96,5,FALSE))</f>
        <v/>
      </c>
      <c r="L232" t="str">
        <f>IF(LEN(VLOOKUP(B232,Sheet2!$B$2:$G$96,6,FALSE))=0,"",VLOOKUP(B232,Sheet2!$B$2:$G$96,6,FALSE))</f>
        <v/>
      </c>
      <c r="M232" t="b">
        <f t="shared" si="10"/>
        <v>0</v>
      </c>
      <c r="N232">
        <v>152</v>
      </c>
      <c r="O232" t="b">
        <f>VLOOKUP(A232,Sheet2!$A$2:$G$74,5,FALSE)</f>
        <v>0</v>
      </c>
    </row>
    <row r="233" spans="1:15" x14ac:dyDescent="0.25">
      <c r="A233" t="s">
        <v>21</v>
      </c>
      <c r="B233" t="str">
        <f>VLOOKUP($A233,Sheet2!$A$2:$B$82,2,FALSE)</f>
        <v>Fe</v>
      </c>
      <c r="C233" t="s">
        <v>11</v>
      </c>
      <c r="D233" t="str">
        <f>VLOOKUP(A233,Sheet2!$A$2:$G$96,3,FALSE)</f>
        <v>tungmetaller</v>
      </c>
      <c r="E233" t="str">
        <f>VLOOKUP(A233,Sheet2!$A$2:$G$96,4,FALSE)</f>
        <v>tungmetaller</v>
      </c>
      <c r="F233" s="1">
        <v>44907</v>
      </c>
      <c r="G233" t="str">
        <f t="shared" si="11"/>
        <v>inn</v>
      </c>
      <c r="H233">
        <v>47800</v>
      </c>
      <c r="I233" t="b">
        <f t="shared" si="9"/>
        <v>0</v>
      </c>
      <c r="J233" s="4">
        <v>47800</v>
      </c>
      <c r="K233" t="str">
        <f>IF(LEN(VLOOKUP(B233,Sheet2!$B$2:$G$96,5,FALSE))=0,"",VLOOKUP(B233,Sheet2!$B$2:$G$96,5,FALSE))</f>
        <v/>
      </c>
      <c r="L233" t="str">
        <f>IF(LEN(VLOOKUP(B233,Sheet2!$B$2:$G$96,6,FALSE))=0,"",VLOOKUP(B233,Sheet2!$B$2:$G$96,6,FALSE))</f>
        <v/>
      </c>
      <c r="M233" t="b">
        <f t="shared" si="10"/>
        <v>0</v>
      </c>
      <c r="N233">
        <v>152</v>
      </c>
      <c r="O233" t="b">
        <f>VLOOKUP(A233,Sheet2!$A$2:$G$74,5,FALSE)</f>
        <v>0</v>
      </c>
    </row>
    <row r="234" spans="1:15" x14ac:dyDescent="0.25">
      <c r="A234" t="s">
        <v>21</v>
      </c>
      <c r="B234" t="str">
        <f>VLOOKUP($A234,Sheet2!$A$2:$B$82,2,FALSE)</f>
        <v>Fe</v>
      </c>
      <c r="C234" t="s">
        <v>11</v>
      </c>
      <c r="D234" t="str">
        <f>VLOOKUP(A234,Sheet2!$A$2:$G$96,3,FALSE)</f>
        <v>tungmetaller</v>
      </c>
      <c r="E234" t="str">
        <f>VLOOKUP(A234,Sheet2!$A$2:$G$96,4,FALSE)</f>
        <v>tungmetaller</v>
      </c>
      <c r="F234" s="1">
        <v>44970</v>
      </c>
      <c r="G234" t="str">
        <f t="shared" si="11"/>
        <v>inn</v>
      </c>
      <c r="H234">
        <v>108000</v>
      </c>
      <c r="I234" t="b">
        <f t="shared" si="9"/>
        <v>0</v>
      </c>
      <c r="J234" s="4">
        <v>108000</v>
      </c>
      <c r="K234" t="str">
        <f>IF(LEN(VLOOKUP(B234,Sheet2!$B$2:$G$96,5,FALSE))=0,"",VLOOKUP(B234,Sheet2!$B$2:$G$96,5,FALSE))</f>
        <v/>
      </c>
      <c r="L234" t="str">
        <f>IF(LEN(VLOOKUP(B234,Sheet2!$B$2:$G$96,6,FALSE))=0,"",VLOOKUP(B234,Sheet2!$B$2:$G$96,6,FALSE))</f>
        <v/>
      </c>
      <c r="M234" t="b">
        <f t="shared" si="10"/>
        <v>0</v>
      </c>
      <c r="N234">
        <v>152</v>
      </c>
      <c r="O234" t="b">
        <f>VLOOKUP(A234,Sheet2!$A$2:$G$74,5,FALSE)</f>
        <v>0</v>
      </c>
    </row>
    <row r="235" spans="1:15" x14ac:dyDescent="0.25">
      <c r="A235" t="s">
        <v>21</v>
      </c>
      <c r="B235" t="str">
        <f>VLOOKUP($A235,Sheet2!$A$2:$B$82,2,FALSE)</f>
        <v>Fe</v>
      </c>
      <c r="C235" t="s">
        <v>11</v>
      </c>
      <c r="D235" t="str">
        <f>VLOOKUP(A235,Sheet2!$A$2:$G$96,3,FALSE)</f>
        <v>tungmetaller</v>
      </c>
      <c r="E235" t="str">
        <f>VLOOKUP(A235,Sheet2!$A$2:$G$96,4,FALSE)</f>
        <v>tungmetaller</v>
      </c>
      <c r="F235" s="1">
        <v>44984</v>
      </c>
      <c r="G235" t="str">
        <f t="shared" si="11"/>
        <v>inn</v>
      </c>
      <c r="H235">
        <v>51000</v>
      </c>
      <c r="I235" t="b">
        <f t="shared" si="9"/>
        <v>0</v>
      </c>
      <c r="J235" s="4">
        <v>51000</v>
      </c>
      <c r="K235" t="str">
        <f>IF(LEN(VLOOKUP(B235,Sheet2!$B$2:$G$96,5,FALSE))=0,"",VLOOKUP(B235,Sheet2!$B$2:$G$96,5,FALSE))</f>
        <v/>
      </c>
      <c r="L235" t="str">
        <f>IF(LEN(VLOOKUP(B235,Sheet2!$B$2:$G$96,6,FALSE))=0,"",VLOOKUP(B235,Sheet2!$B$2:$G$96,6,FALSE))</f>
        <v/>
      </c>
      <c r="M235" t="b">
        <f t="shared" si="10"/>
        <v>0</v>
      </c>
      <c r="N235">
        <v>152</v>
      </c>
      <c r="O235" t="b">
        <f>VLOOKUP(A235,Sheet2!$A$2:$G$74,5,FALSE)</f>
        <v>0</v>
      </c>
    </row>
    <row r="236" spans="1:15" x14ac:dyDescent="0.25">
      <c r="A236" s="6" t="s">
        <v>21</v>
      </c>
      <c r="B236" t="str">
        <f>VLOOKUP($A236,Sheet2!$A$2:$B$82,2,FALSE)</f>
        <v>Fe</v>
      </c>
      <c r="C236" t="s">
        <v>11</v>
      </c>
      <c r="D236" t="str">
        <f>VLOOKUP(A236,Sheet2!$A$2:$G$96,3,FALSE)</f>
        <v>tungmetaller</v>
      </c>
      <c r="E236" t="str">
        <f>VLOOKUP(A236,Sheet2!$A$2:$G$96,4,FALSE)</f>
        <v>tungmetaller</v>
      </c>
      <c r="F236" s="1">
        <v>45000</v>
      </c>
      <c r="G236" t="str">
        <f t="shared" si="11"/>
        <v>inn</v>
      </c>
      <c r="H236" s="6">
        <v>165000</v>
      </c>
      <c r="I236" t="b">
        <f t="shared" si="9"/>
        <v>0</v>
      </c>
      <c r="J236" s="4">
        <v>165000</v>
      </c>
      <c r="K236" t="str">
        <f>IF(LEN(VLOOKUP(B236,Sheet2!$B$2:$G$96,5,FALSE))=0,"",VLOOKUP(B236,Sheet2!$B$2:$G$96,5,FALSE))</f>
        <v/>
      </c>
      <c r="L236" t="str">
        <f>IF(LEN(VLOOKUP(B236,Sheet2!$B$2:$G$96,6,FALSE))=0,"",VLOOKUP(B236,Sheet2!$B$2:$G$96,6,FALSE))</f>
        <v/>
      </c>
      <c r="M236" t="b">
        <f t="shared" si="10"/>
        <v>0</v>
      </c>
      <c r="N236">
        <v>152</v>
      </c>
      <c r="O236" t="b">
        <f>VLOOKUP(A236,Sheet2!$A$2:$G$74,5,FALSE)</f>
        <v>0</v>
      </c>
    </row>
    <row r="237" spans="1:15" x14ac:dyDescent="0.25">
      <c r="A237" t="s">
        <v>21</v>
      </c>
      <c r="B237" t="str">
        <f>VLOOKUP($A237,Sheet2!$A$2:$B$82,2,FALSE)</f>
        <v>Fe</v>
      </c>
      <c r="C237" t="s">
        <v>11</v>
      </c>
      <c r="D237" t="str">
        <f>VLOOKUP(A237,Sheet2!$A$2:$G$96,3,FALSE)</f>
        <v>tungmetaller</v>
      </c>
      <c r="E237" t="str">
        <f>VLOOKUP(A237,Sheet2!$A$2:$G$96,4,FALSE)</f>
        <v>tungmetaller</v>
      </c>
      <c r="F237" s="1">
        <v>44879</v>
      </c>
      <c r="G237" t="str">
        <f t="shared" si="11"/>
        <v>ut</v>
      </c>
      <c r="H237">
        <v>2620</v>
      </c>
      <c r="I237" t="b">
        <f t="shared" si="9"/>
        <v>0</v>
      </c>
      <c r="J237" s="4">
        <v>2620</v>
      </c>
      <c r="K237" t="str">
        <f>IF(LEN(VLOOKUP(B237,Sheet2!$B$2:$G$96,5,FALSE))=0,"",VLOOKUP(B237,Sheet2!$B$2:$G$96,5,FALSE))</f>
        <v/>
      </c>
      <c r="L237" t="str">
        <f>IF(LEN(VLOOKUP(B237,Sheet2!$B$2:$G$96,6,FALSE))=0,"",VLOOKUP(B237,Sheet2!$B$2:$G$96,6,FALSE))</f>
        <v/>
      </c>
      <c r="M237" t="b">
        <f t="shared" si="10"/>
        <v>0</v>
      </c>
      <c r="N237">
        <v>151</v>
      </c>
      <c r="O237" t="b">
        <f>VLOOKUP(A237,Sheet2!$A$2:$G$74,5,FALSE)</f>
        <v>0</v>
      </c>
    </row>
    <row r="238" spans="1:15" x14ac:dyDescent="0.25">
      <c r="A238" t="s">
        <v>21</v>
      </c>
      <c r="B238" t="str">
        <f>VLOOKUP($A238,Sheet2!$A$2:$B$82,2,FALSE)</f>
        <v>Fe</v>
      </c>
      <c r="C238" t="s">
        <v>11</v>
      </c>
      <c r="D238" t="str">
        <f>VLOOKUP(A238,Sheet2!$A$2:$G$96,3,FALSE)</f>
        <v>tungmetaller</v>
      </c>
      <c r="E238" t="str">
        <f>VLOOKUP(A238,Sheet2!$A$2:$G$96,4,FALSE)</f>
        <v>tungmetaller</v>
      </c>
      <c r="F238" s="1">
        <v>44858</v>
      </c>
      <c r="G238" t="str">
        <f t="shared" si="11"/>
        <v>ut</v>
      </c>
      <c r="H238">
        <v>1790</v>
      </c>
      <c r="I238" t="b">
        <f t="shared" si="9"/>
        <v>0</v>
      </c>
      <c r="J238" s="4">
        <v>1790</v>
      </c>
      <c r="K238" t="str">
        <f>IF(LEN(VLOOKUP(B238,Sheet2!$B$2:$G$96,5,FALSE))=0,"",VLOOKUP(B238,Sheet2!$B$2:$G$96,5,FALSE))</f>
        <v/>
      </c>
      <c r="L238" t="str">
        <f>IF(LEN(VLOOKUP(B238,Sheet2!$B$2:$G$96,6,FALSE))=0,"",VLOOKUP(B238,Sheet2!$B$2:$G$96,6,FALSE))</f>
        <v/>
      </c>
      <c r="M238" t="b">
        <f t="shared" si="10"/>
        <v>0</v>
      </c>
      <c r="N238">
        <v>151</v>
      </c>
      <c r="O238" t="b">
        <f>VLOOKUP(A238,Sheet2!$A$2:$G$74,5,FALSE)</f>
        <v>0</v>
      </c>
    </row>
    <row r="239" spans="1:15" x14ac:dyDescent="0.25">
      <c r="A239" t="s">
        <v>21</v>
      </c>
      <c r="B239" t="str">
        <f>VLOOKUP($A239,Sheet2!$A$2:$B$82,2,FALSE)</f>
        <v>Fe</v>
      </c>
      <c r="C239" t="s">
        <v>11</v>
      </c>
      <c r="D239" t="str">
        <f>VLOOKUP(A239,Sheet2!$A$2:$G$96,3,FALSE)</f>
        <v>tungmetaller</v>
      </c>
      <c r="E239" t="str">
        <f>VLOOKUP(A239,Sheet2!$A$2:$G$96,4,FALSE)</f>
        <v>tungmetaller</v>
      </c>
      <c r="F239" s="1">
        <v>44865</v>
      </c>
      <c r="G239" t="str">
        <f t="shared" si="11"/>
        <v>ut</v>
      </c>
      <c r="H239">
        <v>3640</v>
      </c>
      <c r="I239" t="b">
        <f t="shared" si="9"/>
        <v>0</v>
      </c>
      <c r="J239" s="4">
        <v>3640</v>
      </c>
      <c r="K239" t="str">
        <f>IF(LEN(VLOOKUP(B239,Sheet2!$B$2:$G$96,5,FALSE))=0,"",VLOOKUP(B239,Sheet2!$B$2:$G$96,5,FALSE))</f>
        <v/>
      </c>
      <c r="L239" t="str">
        <f>IF(LEN(VLOOKUP(B239,Sheet2!$B$2:$G$96,6,FALSE))=0,"",VLOOKUP(B239,Sheet2!$B$2:$G$96,6,FALSE))</f>
        <v/>
      </c>
      <c r="M239" t="b">
        <f t="shared" si="10"/>
        <v>0</v>
      </c>
      <c r="N239">
        <v>151</v>
      </c>
      <c r="O239" t="b">
        <f>VLOOKUP(A239,Sheet2!$A$2:$G$74,5,FALSE)</f>
        <v>0</v>
      </c>
    </row>
    <row r="240" spans="1:15" x14ac:dyDescent="0.25">
      <c r="A240" t="s">
        <v>21</v>
      </c>
      <c r="B240" t="str">
        <f>VLOOKUP($A240,Sheet2!$A$2:$B$82,2,FALSE)</f>
        <v>Fe</v>
      </c>
      <c r="C240" t="s">
        <v>11</v>
      </c>
      <c r="D240" t="str">
        <f>VLOOKUP(A240,Sheet2!$A$2:$G$96,3,FALSE)</f>
        <v>tungmetaller</v>
      </c>
      <c r="E240" t="str">
        <f>VLOOKUP(A240,Sheet2!$A$2:$G$96,4,FALSE)</f>
        <v>tungmetaller</v>
      </c>
      <c r="F240" s="1">
        <v>44872</v>
      </c>
      <c r="G240" t="str">
        <f t="shared" si="11"/>
        <v>ut</v>
      </c>
      <c r="H240">
        <v>1360</v>
      </c>
      <c r="I240" t="b">
        <f t="shared" si="9"/>
        <v>0</v>
      </c>
      <c r="J240" s="4">
        <v>1360</v>
      </c>
      <c r="K240" t="str">
        <f>IF(LEN(VLOOKUP(B240,Sheet2!$B$2:$G$96,5,FALSE))=0,"",VLOOKUP(B240,Sheet2!$B$2:$G$96,5,FALSE))</f>
        <v/>
      </c>
      <c r="L240" t="str">
        <f>IF(LEN(VLOOKUP(B240,Sheet2!$B$2:$G$96,6,FALSE))=0,"",VLOOKUP(B240,Sheet2!$B$2:$G$96,6,FALSE))</f>
        <v/>
      </c>
      <c r="M240" t="b">
        <f t="shared" si="10"/>
        <v>0</v>
      </c>
      <c r="N240">
        <v>151</v>
      </c>
      <c r="O240" t="b">
        <f>VLOOKUP(A240,Sheet2!$A$2:$G$74,5,FALSE)</f>
        <v>0</v>
      </c>
    </row>
    <row r="241" spans="1:15" x14ac:dyDescent="0.25">
      <c r="A241" t="s">
        <v>21</v>
      </c>
      <c r="B241" t="str">
        <f>VLOOKUP($A241,Sheet2!$A$2:$B$82,2,FALSE)</f>
        <v>Fe</v>
      </c>
      <c r="C241" t="s">
        <v>11</v>
      </c>
      <c r="D241" t="str">
        <f>VLOOKUP(A241,Sheet2!$A$2:$G$96,3,FALSE)</f>
        <v>tungmetaller</v>
      </c>
      <c r="E241" t="str">
        <f>VLOOKUP(A241,Sheet2!$A$2:$G$96,4,FALSE)</f>
        <v>tungmetaller</v>
      </c>
      <c r="F241" s="1">
        <v>44886</v>
      </c>
      <c r="G241" t="str">
        <f t="shared" si="11"/>
        <v>ut</v>
      </c>
      <c r="H241">
        <v>2250</v>
      </c>
      <c r="I241" t="b">
        <f t="shared" si="9"/>
        <v>0</v>
      </c>
      <c r="J241" s="4">
        <v>2250</v>
      </c>
      <c r="K241" t="str">
        <f>IF(LEN(VLOOKUP(B241,Sheet2!$B$2:$G$96,5,FALSE))=0,"",VLOOKUP(B241,Sheet2!$B$2:$G$96,5,FALSE))</f>
        <v/>
      </c>
      <c r="L241" t="str">
        <f>IF(LEN(VLOOKUP(B241,Sheet2!$B$2:$G$96,6,FALSE))=0,"",VLOOKUP(B241,Sheet2!$B$2:$G$96,6,FALSE))</f>
        <v/>
      </c>
      <c r="M241" t="b">
        <f t="shared" si="10"/>
        <v>0</v>
      </c>
      <c r="N241">
        <v>151</v>
      </c>
      <c r="O241" t="b">
        <f>VLOOKUP(A241,Sheet2!$A$2:$G$74,5,FALSE)</f>
        <v>0</v>
      </c>
    </row>
    <row r="242" spans="1:15" x14ac:dyDescent="0.25">
      <c r="A242" t="s">
        <v>21</v>
      </c>
      <c r="B242" t="str">
        <f>VLOOKUP($A242,Sheet2!$A$2:$B$82,2,FALSE)</f>
        <v>Fe</v>
      </c>
      <c r="C242" t="s">
        <v>11</v>
      </c>
      <c r="D242" t="str">
        <f>VLOOKUP(A242,Sheet2!$A$2:$G$96,3,FALSE)</f>
        <v>tungmetaller</v>
      </c>
      <c r="E242" t="str">
        <f>VLOOKUP(A242,Sheet2!$A$2:$G$96,4,FALSE)</f>
        <v>tungmetaller</v>
      </c>
      <c r="F242" s="1">
        <v>44907</v>
      </c>
      <c r="G242" t="str">
        <f t="shared" si="11"/>
        <v>ut</v>
      </c>
      <c r="H242">
        <v>10900</v>
      </c>
      <c r="I242" t="b">
        <f t="shared" si="9"/>
        <v>0</v>
      </c>
      <c r="J242" s="4">
        <v>10900</v>
      </c>
      <c r="K242" t="str">
        <f>IF(LEN(VLOOKUP(B242,Sheet2!$B$2:$G$96,5,FALSE))=0,"",VLOOKUP(B242,Sheet2!$B$2:$G$96,5,FALSE))</f>
        <v/>
      </c>
      <c r="L242" t="str">
        <f>IF(LEN(VLOOKUP(B242,Sheet2!$B$2:$G$96,6,FALSE))=0,"",VLOOKUP(B242,Sheet2!$B$2:$G$96,6,FALSE))</f>
        <v/>
      </c>
      <c r="M242" t="b">
        <f t="shared" si="10"/>
        <v>0</v>
      </c>
      <c r="N242">
        <v>151</v>
      </c>
      <c r="O242" t="b">
        <f>VLOOKUP(A242,Sheet2!$A$2:$G$74,5,FALSE)</f>
        <v>0</v>
      </c>
    </row>
    <row r="243" spans="1:15" x14ac:dyDescent="0.25">
      <c r="A243" t="s">
        <v>21</v>
      </c>
      <c r="B243" t="str">
        <f>VLOOKUP($A243,Sheet2!$A$2:$B$82,2,FALSE)</f>
        <v>Fe</v>
      </c>
      <c r="C243" t="s">
        <v>11</v>
      </c>
      <c r="D243" t="str">
        <f>VLOOKUP(A243,Sheet2!$A$2:$G$96,3,FALSE)</f>
        <v>tungmetaller</v>
      </c>
      <c r="E243" t="str">
        <f>VLOOKUP(A243,Sheet2!$A$2:$G$96,4,FALSE)</f>
        <v>tungmetaller</v>
      </c>
      <c r="F243" s="1">
        <v>44970</v>
      </c>
      <c r="G243" t="str">
        <f t="shared" si="11"/>
        <v>ut</v>
      </c>
      <c r="H243">
        <v>3840</v>
      </c>
      <c r="I243" t="b">
        <f t="shared" si="9"/>
        <v>0</v>
      </c>
      <c r="J243" s="4">
        <v>3840</v>
      </c>
      <c r="K243" t="str">
        <f>IF(LEN(VLOOKUP(B243,Sheet2!$B$2:$G$96,5,FALSE))=0,"",VLOOKUP(B243,Sheet2!$B$2:$G$96,5,FALSE))</f>
        <v/>
      </c>
      <c r="L243" t="str">
        <f>IF(LEN(VLOOKUP(B243,Sheet2!$B$2:$G$96,6,FALSE))=0,"",VLOOKUP(B243,Sheet2!$B$2:$G$96,6,FALSE))</f>
        <v/>
      </c>
      <c r="M243" t="b">
        <f t="shared" si="10"/>
        <v>0</v>
      </c>
      <c r="N243">
        <v>151</v>
      </c>
      <c r="O243" t="b">
        <f>VLOOKUP(A243,Sheet2!$A$2:$G$74,5,FALSE)</f>
        <v>0</v>
      </c>
    </row>
    <row r="244" spans="1:15" x14ac:dyDescent="0.25">
      <c r="A244" s="6" t="s">
        <v>21</v>
      </c>
      <c r="B244" t="str">
        <f>VLOOKUP($A244,Sheet2!$A$2:$B$82,2,FALSE)</f>
        <v>Fe</v>
      </c>
      <c r="C244" s="7" t="s">
        <v>121</v>
      </c>
      <c r="D244" t="str">
        <f>VLOOKUP(A244,Sheet2!$A$2:$G$96,3,FALSE)</f>
        <v>tungmetaller</v>
      </c>
      <c r="E244" t="str">
        <f>VLOOKUP(A244,Sheet2!$A$2:$G$96,4,FALSE)</f>
        <v>tungmetaller</v>
      </c>
      <c r="F244" s="1">
        <v>45000</v>
      </c>
      <c r="G244" t="str">
        <f t="shared" si="11"/>
        <v>slamtank</v>
      </c>
      <c r="H244" s="7">
        <v>87.8</v>
      </c>
      <c r="I244" t="b">
        <f t="shared" si="9"/>
        <v>0</v>
      </c>
      <c r="J244" s="4">
        <v>87.8</v>
      </c>
      <c r="K244" t="str">
        <f>IF(LEN(VLOOKUP(B244,Sheet2!$B$2:$G$96,5,FALSE))=0,"",VLOOKUP(B244,Sheet2!$B$2:$G$96,5,FALSE))</f>
        <v/>
      </c>
      <c r="L244" t="str">
        <f>IF(LEN(VLOOKUP(B244,Sheet2!$B$2:$G$96,6,FALSE))=0,"",VLOOKUP(B244,Sheet2!$B$2:$G$96,6,FALSE))</f>
        <v/>
      </c>
      <c r="M244" t="b">
        <f t="shared" si="10"/>
        <v>0</v>
      </c>
      <c r="N244">
        <v>153</v>
      </c>
      <c r="O244" t="b">
        <f>VLOOKUP(A244,Sheet2!$A$2:$G$74,5,FALSE)</f>
        <v>0</v>
      </c>
    </row>
    <row r="245" spans="1:15" x14ac:dyDescent="0.25">
      <c r="A245" s="6" t="s">
        <v>21</v>
      </c>
      <c r="B245" t="str">
        <f>VLOOKUP($A245,Sheet2!$A$2:$B$82,2,FALSE)</f>
        <v>Fe</v>
      </c>
      <c r="C245" s="7" t="s">
        <v>121</v>
      </c>
      <c r="D245" t="str">
        <f>VLOOKUP(A245,Sheet2!$A$2:$G$96,3,FALSE)</f>
        <v>tungmetaller</v>
      </c>
      <c r="E245" t="str">
        <f>VLOOKUP(A245,Sheet2!$A$2:$G$96,4,FALSE)</f>
        <v>tungmetaller</v>
      </c>
      <c r="F245" s="1">
        <v>45000</v>
      </c>
      <c r="G245" t="str">
        <f t="shared" si="11"/>
        <v>inn</v>
      </c>
      <c r="H245" s="6"/>
      <c r="I245" t="str">
        <f t="shared" si="9"/>
        <v/>
      </c>
      <c r="J245" s="4" t="s">
        <v>119</v>
      </c>
      <c r="K245" t="str">
        <f>IF(LEN(VLOOKUP(B245,Sheet2!$B$2:$G$96,5,FALSE))=0,"",VLOOKUP(B245,Sheet2!$B$2:$G$96,5,FALSE))</f>
        <v/>
      </c>
      <c r="L245" t="str">
        <f>IF(LEN(VLOOKUP(B245,Sheet2!$B$2:$G$96,6,FALSE))=0,"",VLOOKUP(B245,Sheet2!$B$2:$G$96,6,FALSE))</f>
        <v/>
      </c>
      <c r="M245" t="b">
        <f t="shared" si="10"/>
        <v>0</v>
      </c>
      <c r="N245">
        <v>152</v>
      </c>
      <c r="O245" t="b">
        <f>VLOOKUP(A245,Sheet2!$A$2:$G$74,5,FALSE)</f>
        <v>0</v>
      </c>
    </row>
    <row r="246" spans="1:15" x14ac:dyDescent="0.25">
      <c r="A246" s="6" t="s">
        <v>21</v>
      </c>
      <c r="B246" t="str">
        <f>VLOOKUP($A246,Sheet2!$A$2:$B$82,2,FALSE)</f>
        <v>Fe</v>
      </c>
      <c r="C246" s="7" t="s">
        <v>121</v>
      </c>
      <c r="D246" t="str">
        <f>VLOOKUP(A246,Sheet2!$A$2:$G$96,3,FALSE)</f>
        <v>tungmetaller</v>
      </c>
      <c r="E246" t="str">
        <f>VLOOKUP(A246,Sheet2!$A$2:$G$96,4,FALSE)</f>
        <v>tungmetaller</v>
      </c>
      <c r="F246" s="1">
        <v>45000</v>
      </c>
      <c r="G246" t="str">
        <f t="shared" si="11"/>
        <v>ut</v>
      </c>
      <c r="H246" s="6"/>
      <c r="I246" t="str">
        <f t="shared" si="9"/>
        <v/>
      </c>
      <c r="J246" s="4" t="s">
        <v>119</v>
      </c>
      <c r="K246" t="str">
        <f>IF(LEN(VLOOKUP(B246,Sheet2!$B$2:$G$96,5,FALSE))=0,"",VLOOKUP(B246,Sheet2!$B$2:$G$96,5,FALSE))</f>
        <v/>
      </c>
      <c r="L246" t="str">
        <f>IF(LEN(VLOOKUP(B246,Sheet2!$B$2:$G$96,6,FALSE))=0,"",VLOOKUP(B246,Sheet2!$B$2:$G$96,6,FALSE))</f>
        <v/>
      </c>
      <c r="M246" t="b">
        <f t="shared" si="10"/>
        <v>0</v>
      </c>
      <c r="N246">
        <v>151</v>
      </c>
      <c r="O246" t="b">
        <f>VLOOKUP(A246,Sheet2!$A$2:$G$74,5,FALSE)</f>
        <v>0</v>
      </c>
    </row>
    <row r="247" spans="1:15" x14ac:dyDescent="0.25">
      <c r="A247" t="s">
        <v>21</v>
      </c>
      <c r="B247" t="str">
        <f>VLOOKUP($A247,Sheet2!$A$2:$B$82,2,FALSE)</f>
        <v>Fe</v>
      </c>
      <c r="C247" t="s">
        <v>11</v>
      </c>
      <c r="D247" t="str">
        <f>VLOOKUP(A247,Sheet2!$A$2:$G$96,3,FALSE)</f>
        <v>tungmetaller</v>
      </c>
      <c r="E247" t="str">
        <f>VLOOKUP(A247,Sheet2!$A$2:$G$96,4,FALSE)</f>
        <v>tungmetaller</v>
      </c>
      <c r="F247" s="1">
        <v>44984</v>
      </c>
      <c r="G247" t="str">
        <f t="shared" si="11"/>
        <v>ut</v>
      </c>
      <c r="H247">
        <v>852</v>
      </c>
      <c r="I247" t="b">
        <f t="shared" si="9"/>
        <v>0</v>
      </c>
      <c r="J247" s="4">
        <v>852</v>
      </c>
      <c r="K247" t="str">
        <f>IF(LEN(VLOOKUP(B247,Sheet2!$B$2:$G$96,5,FALSE))=0,"",VLOOKUP(B247,Sheet2!$B$2:$G$96,5,FALSE))</f>
        <v/>
      </c>
      <c r="L247" t="str">
        <f>IF(LEN(VLOOKUP(B247,Sheet2!$B$2:$G$96,6,FALSE))=0,"",VLOOKUP(B247,Sheet2!$B$2:$G$96,6,FALSE))</f>
        <v/>
      </c>
      <c r="M247" t="b">
        <f t="shared" si="10"/>
        <v>0</v>
      </c>
      <c r="N247">
        <v>151</v>
      </c>
      <c r="O247" t="b">
        <f>VLOOKUP(A247,Sheet2!$A$2:$G$74,5,FALSE)</f>
        <v>0</v>
      </c>
    </row>
    <row r="248" spans="1:15" x14ac:dyDescent="0.25">
      <c r="A248" s="6" t="s">
        <v>21</v>
      </c>
      <c r="B248" t="str">
        <f>VLOOKUP($A248,Sheet2!$A$2:$B$82,2,FALSE)</f>
        <v>Fe</v>
      </c>
      <c r="C248" t="s">
        <v>11</v>
      </c>
      <c r="D248" t="str">
        <f>VLOOKUP(A248,Sheet2!$A$2:$G$96,3,FALSE)</f>
        <v>tungmetaller</v>
      </c>
      <c r="E248" t="str">
        <f>VLOOKUP(A248,Sheet2!$A$2:$G$96,4,FALSE)</f>
        <v>tungmetaller</v>
      </c>
      <c r="F248" s="1">
        <v>45000</v>
      </c>
      <c r="G248" t="str">
        <f t="shared" si="11"/>
        <v>ut</v>
      </c>
      <c r="H248" s="6">
        <v>1850</v>
      </c>
      <c r="I248" t="b">
        <f t="shared" si="9"/>
        <v>0</v>
      </c>
      <c r="J248" s="4">
        <v>1850</v>
      </c>
      <c r="K248" t="str">
        <f>IF(LEN(VLOOKUP(B248,Sheet2!$B$2:$G$96,5,FALSE))=0,"",VLOOKUP(B248,Sheet2!$B$2:$G$96,5,FALSE))</f>
        <v/>
      </c>
      <c r="L248" t="str">
        <f>IF(LEN(VLOOKUP(B248,Sheet2!$B$2:$G$96,6,FALSE))=0,"",VLOOKUP(B248,Sheet2!$B$2:$G$96,6,FALSE))</f>
        <v/>
      </c>
      <c r="M248" t="b">
        <f t="shared" si="10"/>
        <v>0</v>
      </c>
      <c r="N248">
        <v>151</v>
      </c>
      <c r="O248" t="b">
        <f>VLOOKUP(A248,Sheet2!$A$2:$G$74,5,FALSE)</f>
        <v>0</v>
      </c>
    </row>
    <row r="249" spans="1:15" x14ac:dyDescent="0.25">
      <c r="A249" t="s">
        <v>14</v>
      </c>
      <c r="B249" t="str">
        <f>VLOOKUP($A249,Sheet2!$A$2:$B$82,2,FALSE)</f>
        <v>Cd</v>
      </c>
      <c r="C249" t="s">
        <v>11</v>
      </c>
      <c r="D249" t="str">
        <f>VLOOKUP(A249,Sheet2!$A$2:$G$96,3,FALSE)</f>
        <v>tungmetaller</v>
      </c>
      <c r="E249" t="str">
        <f>VLOOKUP(A249,Sheet2!$A$2:$G$96,4,FALSE)</f>
        <v>tungmetaller</v>
      </c>
      <c r="F249" s="1">
        <v>44858</v>
      </c>
      <c r="G249" t="str">
        <f t="shared" si="11"/>
        <v>inn</v>
      </c>
      <c r="H249" t="s">
        <v>15</v>
      </c>
      <c r="I249" t="b">
        <f t="shared" si="9"/>
        <v>1</v>
      </c>
      <c r="J249" s="4">
        <v>0.2</v>
      </c>
      <c r="K249">
        <f>IF(LEN(VLOOKUP(B249,Sheet2!$B$2:$G$96,5,FALSE))=0,"",VLOOKUP(B249,Sheet2!$B$2:$G$96,5,FALSE))</f>
        <v>5</v>
      </c>
      <c r="L249" t="str">
        <f>IF(LEN(VLOOKUP(B249,Sheet2!$B$2:$G$96,6,FALSE))=0,"",VLOOKUP(B249,Sheet2!$B$2:$G$96,6,FALSE))</f>
        <v/>
      </c>
      <c r="M249" t="b">
        <f t="shared" si="10"/>
        <v>0</v>
      </c>
      <c r="N249">
        <v>152</v>
      </c>
      <c r="O249" t="b">
        <f>VLOOKUP(A249,Sheet2!$A$2:$G$74,5,FALSE)</f>
        <v>1</v>
      </c>
    </row>
    <row r="250" spans="1:15" x14ac:dyDescent="0.25">
      <c r="A250" t="s">
        <v>14</v>
      </c>
      <c r="B250" t="str">
        <f>VLOOKUP($A250,Sheet2!$A$2:$B$82,2,FALSE)</f>
        <v>Cd</v>
      </c>
      <c r="C250" t="s">
        <v>11</v>
      </c>
      <c r="D250" t="str">
        <f>VLOOKUP(A250,Sheet2!$A$2:$G$96,3,FALSE)</f>
        <v>tungmetaller</v>
      </c>
      <c r="E250" t="str">
        <f>VLOOKUP(A250,Sheet2!$A$2:$G$96,4,FALSE)</f>
        <v>tungmetaller</v>
      </c>
      <c r="F250" s="1">
        <v>44858</v>
      </c>
      <c r="G250" t="str">
        <f t="shared" si="11"/>
        <v>ut</v>
      </c>
      <c r="H250" t="s">
        <v>15</v>
      </c>
      <c r="I250" t="b">
        <f t="shared" si="9"/>
        <v>1</v>
      </c>
      <c r="J250" s="4">
        <v>0.2</v>
      </c>
      <c r="K250">
        <f>IF(LEN(VLOOKUP(B250,Sheet2!$B$2:$G$96,5,FALSE))=0,"",VLOOKUP(B250,Sheet2!$B$2:$G$96,5,FALSE))</f>
        <v>5</v>
      </c>
      <c r="L250" t="str">
        <f>IF(LEN(VLOOKUP(B250,Sheet2!$B$2:$G$96,6,FALSE))=0,"",VLOOKUP(B250,Sheet2!$B$2:$G$96,6,FALSE))</f>
        <v/>
      </c>
      <c r="M250" t="b">
        <f t="shared" si="10"/>
        <v>0</v>
      </c>
      <c r="N250">
        <v>151</v>
      </c>
      <c r="O250" t="b">
        <f>VLOOKUP(A250,Sheet2!$A$2:$G$74,5,FALSE)</f>
        <v>1</v>
      </c>
    </row>
    <row r="251" spans="1:15" x14ac:dyDescent="0.25">
      <c r="A251" t="s">
        <v>14</v>
      </c>
      <c r="B251" t="str">
        <f>VLOOKUP($A251,Sheet2!$A$2:$B$82,2,FALSE)</f>
        <v>Cd</v>
      </c>
      <c r="C251" t="s">
        <v>11</v>
      </c>
      <c r="D251" t="str">
        <f>VLOOKUP(A251,Sheet2!$A$2:$G$96,3,FALSE)</f>
        <v>tungmetaller</v>
      </c>
      <c r="E251" t="str">
        <f>VLOOKUP(A251,Sheet2!$A$2:$G$96,4,FALSE)</f>
        <v>tungmetaller</v>
      </c>
      <c r="F251" s="1">
        <v>44865</v>
      </c>
      <c r="G251" t="str">
        <f t="shared" si="11"/>
        <v>inn</v>
      </c>
      <c r="H251">
        <v>0.55000000000000004</v>
      </c>
      <c r="I251" t="b">
        <f t="shared" si="9"/>
        <v>0</v>
      </c>
      <c r="J251" s="4">
        <v>0.55000000000000004</v>
      </c>
      <c r="K251">
        <f>IF(LEN(VLOOKUP(B251,Sheet2!$B$2:$G$96,5,FALSE))=0,"",VLOOKUP(B251,Sheet2!$B$2:$G$96,5,FALSE))</f>
        <v>5</v>
      </c>
      <c r="L251" t="str">
        <f>IF(LEN(VLOOKUP(B251,Sheet2!$B$2:$G$96,6,FALSE))=0,"",VLOOKUP(B251,Sheet2!$B$2:$G$96,6,FALSE))</f>
        <v/>
      </c>
      <c r="M251" t="b">
        <f t="shared" si="10"/>
        <v>0</v>
      </c>
      <c r="N251">
        <v>152</v>
      </c>
      <c r="O251" t="b">
        <f>VLOOKUP(A251,Sheet2!$A$2:$G$74,5,FALSE)</f>
        <v>1</v>
      </c>
    </row>
    <row r="252" spans="1:15" x14ac:dyDescent="0.25">
      <c r="A252" t="s">
        <v>14</v>
      </c>
      <c r="B252" t="str">
        <f>VLOOKUP($A252,Sheet2!$A$2:$B$82,2,FALSE)</f>
        <v>Cd</v>
      </c>
      <c r="C252" t="s">
        <v>11</v>
      </c>
      <c r="D252" t="str">
        <f>VLOOKUP(A252,Sheet2!$A$2:$G$96,3,FALSE)</f>
        <v>tungmetaller</v>
      </c>
      <c r="E252" t="str">
        <f>VLOOKUP(A252,Sheet2!$A$2:$G$96,4,FALSE)</f>
        <v>tungmetaller</v>
      </c>
      <c r="F252" s="1">
        <v>44865</v>
      </c>
      <c r="G252" t="str">
        <f t="shared" si="11"/>
        <v>ut</v>
      </c>
      <c r="H252">
        <v>0.24</v>
      </c>
      <c r="I252" t="b">
        <f t="shared" si="9"/>
        <v>0</v>
      </c>
      <c r="J252" s="4">
        <v>0.24</v>
      </c>
      <c r="K252">
        <f>IF(LEN(VLOOKUP(B252,Sheet2!$B$2:$G$96,5,FALSE))=0,"",VLOOKUP(B252,Sheet2!$B$2:$G$96,5,FALSE))</f>
        <v>5</v>
      </c>
      <c r="L252" t="str">
        <f>IF(LEN(VLOOKUP(B252,Sheet2!$B$2:$G$96,6,FALSE))=0,"",VLOOKUP(B252,Sheet2!$B$2:$G$96,6,FALSE))</f>
        <v/>
      </c>
      <c r="M252" t="b">
        <f t="shared" si="10"/>
        <v>0</v>
      </c>
      <c r="N252">
        <v>151</v>
      </c>
      <c r="O252" t="b">
        <f>VLOOKUP(A252,Sheet2!$A$2:$G$74,5,FALSE)</f>
        <v>1</v>
      </c>
    </row>
    <row r="253" spans="1:15" x14ac:dyDescent="0.25">
      <c r="A253" t="s">
        <v>14</v>
      </c>
      <c r="B253" t="str">
        <f>VLOOKUP($A253,Sheet2!$A$2:$B$82,2,FALSE)</f>
        <v>Cd</v>
      </c>
      <c r="C253" t="s">
        <v>11</v>
      </c>
      <c r="D253" t="str">
        <f>VLOOKUP(A253,Sheet2!$A$2:$G$96,3,FALSE)</f>
        <v>tungmetaller</v>
      </c>
      <c r="E253" t="str">
        <f>VLOOKUP(A253,Sheet2!$A$2:$G$96,4,FALSE)</f>
        <v>tungmetaller</v>
      </c>
      <c r="F253" s="1">
        <v>44872</v>
      </c>
      <c r="G253" t="str">
        <f t="shared" si="11"/>
        <v>inn</v>
      </c>
      <c r="H253">
        <v>0.26</v>
      </c>
      <c r="I253" t="b">
        <f t="shared" si="9"/>
        <v>0</v>
      </c>
      <c r="J253" s="4">
        <v>0.26</v>
      </c>
      <c r="K253">
        <f>IF(LEN(VLOOKUP(B253,Sheet2!$B$2:$G$96,5,FALSE))=0,"",VLOOKUP(B253,Sheet2!$B$2:$G$96,5,FALSE))</f>
        <v>5</v>
      </c>
      <c r="L253" t="str">
        <f>IF(LEN(VLOOKUP(B253,Sheet2!$B$2:$G$96,6,FALSE))=0,"",VLOOKUP(B253,Sheet2!$B$2:$G$96,6,FALSE))</f>
        <v/>
      </c>
      <c r="M253" t="b">
        <f t="shared" si="10"/>
        <v>0</v>
      </c>
      <c r="N253">
        <v>152</v>
      </c>
      <c r="O253" t="b">
        <f>VLOOKUP(A253,Sheet2!$A$2:$G$74,5,FALSE)</f>
        <v>1</v>
      </c>
    </row>
    <row r="254" spans="1:15" x14ac:dyDescent="0.25">
      <c r="A254" t="s">
        <v>14</v>
      </c>
      <c r="B254" t="str">
        <f>VLOOKUP($A254,Sheet2!$A$2:$B$82,2,FALSE)</f>
        <v>Cd</v>
      </c>
      <c r="C254" t="s">
        <v>11</v>
      </c>
      <c r="D254" t="str">
        <f>VLOOKUP(A254,Sheet2!$A$2:$G$96,3,FALSE)</f>
        <v>tungmetaller</v>
      </c>
      <c r="E254" t="str">
        <f>VLOOKUP(A254,Sheet2!$A$2:$G$96,4,FALSE)</f>
        <v>tungmetaller</v>
      </c>
      <c r="F254" s="1">
        <v>44872</v>
      </c>
      <c r="G254" t="str">
        <f t="shared" si="11"/>
        <v>ut</v>
      </c>
      <c r="H254">
        <v>0.2</v>
      </c>
      <c r="I254" t="b">
        <f t="shared" si="9"/>
        <v>0</v>
      </c>
      <c r="J254" s="4">
        <v>0.2</v>
      </c>
      <c r="K254">
        <f>IF(LEN(VLOOKUP(B254,Sheet2!$B$2:$G$96,5,FALSE))=0,"",VLOOKUP(B254,Sheet2!$B$2:$G$96,5,FALSE))</f>
        <v>5</v>
      </c>
      <c r="L254" t="str">
        <f>IF(LEN(VLOOKUP(B254,Sheet2!$B$2:$G$96,6,FALSE))=0,"",VLOOKUP(B254,Sheet2!$B$2:$G$96,6,FALSE))</f>
        <v/>
      </c>
      <c r="M254" t="b">
        <f t="shared" si="10"/>
        <v>0</v>
      </c>
      <c r="N254">
        <v>151</v>
      </c>
      <c r="O254" t="b">
        <f>VLOOKUP(A254,Sheet2!$A$2:$G$74,5,FALSE)</f>
        <v>1</v>
      </c>
    </row>
    <row r="255" spans="1:15" x14ac:dyDescent="0.25">
      <c r="A255" t="s">
        <v>14</v>
      </c>
      <c r="B255" t="str">
        <f>VLOOKUP($A255,Sheet2!$A$2:$B$82,2,FALSE)</f>
        <v>Cd</v>
      </c>
      <c r="C255" t="s">
        <v>11</v>
      </c>
      <c r="D255" t="str">
        <f>VLOOKUP(A255,Sheet2!$A$2:$G$96,3,FALSE)</f>
        <v>tungmetaller</v>
      </c>
      <c r="E255" t="str">
        <f>VLOOKUP(A255,Sheet2!$A$2:$G$96,4,FALSE)</f>
        <v>tungmetaller</v>
      </c>
      <c r="F255" s="1">
        <v>44879</v>
      </c>
      <c r="G255" t="str">
        <f t="shared" si="11"/>
        <v>inn</v>
      </c>
      <c r="H255">
        <v>0.92</v>
      </c>
      <c r="I255" t="b">
        <f t="shared" si="9"/>
        <v>0</v>
      </c>
      <c r="J255" s="4">
        <v>0.92</v>
      </c>
      <c r="K255">
        <f>IF(LEN(VLOOKUP(B255,Sheet2!$B$2:$G$96,5,FALSE))=0,"",VLOOKUP(B255,Sheet2!$B$2:$G$96,5,FALSE))</f>
        <v>5</v>
      </c>
      <c r="L255" t="str">
        <f>IF(LEN(VLOOKUP(B255,Sheet2!$B$2:$G$96,6,FALSE))=0,"",VLOOKUP(B255,Sheet2!$B$2:$G$96,6,FALSE))</f>
        <v/>
      </c>
      <c r="M255" t="b">
        <f t="shared" si="10"/>
        <v>0</v>
      </c>
      <c r="N255">
        <v>152</v>
      </c>
      <c r="O255" t="b">
        <f>VLOOKUP(A255,Sheet2!$A$2:$G$74,5,FALSE)</f>
        <v>1</v>
      </c>
    </row>
    <row r="256" spans="1:15" x14ac:dyDescent="0.25">
      <c r="A256" t="s">
        <v>14</v>
      </c>
      <c r="B256" t="str">
        <f>VLOOKUP($A256,Sheet2!$A$2:$B$82,2,FALSE)</f>
        <v>Cd</v>
      </c>
      <c r="C256" t="s">
        <v>11</v>
      </c>
      <c r="D256" t="str">
        <f>VLOOKUP(A256,Sheet2!$A$2:$G$96,3,FALSE)</f>
        <v>tungmetaller</v>
      </c>
      <c r="E256" t="str">
        <f>VLOOKUP(A256,Sheet2!$A$2:$G$96,4,FALSE)</f>
        <v>tungmetaller</v>
      </c>
      <c r="F256" s="1">
        <v>44879</v>
      </c>
      <c r="G256" t="str">
        <f t="shared" si="11"/>
        <v>ut</v>
      </c>
      <c r="H256" t="s">
        <v>15</v>
      </c>
      <c r="I256" t="b">
        <f t="shared" si="9"/>
        <v>1</v>
      </c>
      <c r="J256" s="4">
        <v>0.2</v>
      </c>
      <c r="K256">
        <f>IF(LEN(VLOOKUP(B256,Sheet2!$B$2:$G$96,5,FALSE))=0,"",VLOOKUP(B256,Sheet2!$B$2:$G$96,5,FALSE))</f>
        <v>5</v>
      </c>
      <c r="L256" t="str">
        <f>IF(LEN(VLOOKUP(B256,Sheet2!$B$2:$G$96,6,FALSE))=0,"",VLOOKUP(B256,Sheet2!$B$2:$G$96,6,FALSE))</f>
        <v/>
      </c>
      <c r="M256" t="b">
        <f t="shared" si="10"/>
        <v>0</v>
      </c>
      <c r="N256">
        <v>151</v>
      </c>
      <c r="O256" t="b">
        <f>VLOOKUP(A256,Sheet2!$A$2:$G$74,5,FALSE)</f>
        <v>1</v>
      </c>
    </row>
    <row r="257" spans="1:15" x14ac:dyDescent="0.25">
      <c r="A257" t="s">
        <v>14</v>
      </c>
      <c r="B257" t="str">
        <f>VLOOKUP($A257,Sheet2!$A$2:$B$82,2,FALSE)</f>
        <v>Cd</v>
      </c>
      <c r="C257" t="s">
        <v>11</v>
      </c>
      <c r="D257" t="str">
        <f>VLOOKUP(A257,Sheet2!$A$2:$G$96,3,FALSE)</f>
        <v>tungmetaller</v>
      </c>
      <c r="E257" t="str">
        <f>VLOOKUP(A257,Sheet2!$A$2:$G$96,4,FALSE)</f>
        <v>tungmetaller</v>
      </c>
      <c r="F257" s="1">
        <v>44886</v>
      </c>
      <c r="G257" t="str">
        <f t="shared" si="11"/>
        <v>inn</v>
      </c>
      <c r="H257">
        <v>0.63</v>
      </c>
      <c r="I257" t="b">
        <f t="shared" si="9"/>
        <v>0</v>
      </c>
      <c r="J257" s="4">
        <v>0.63</v>
      </c>
      <c r="K257">
        <f>IF(LEN(VLOOKUP(B257,Sheet2!$B$2:$G$96,5,FALSE))=0,"",VLOOKUP(B257,Sheet2!$B$2:$G$96,5,FALSE))</f>
        <v>5</v>
      </c>
      <c r="L257" t="str">
        <f>IF(LEN(VLOOKUP(B257,Sheet2!$B$2:$G$96,6,FALSE))=0,"",VLOOKUP(B257,Sheet2!$B$2:$G$96,6,FALSE))</f>
        <v/>
      </c>
      <c r="M257" t="b">
        <f t="shared" si="10"/>
        <v>0</v>
      </c>
      <c r="N257">
        <v>152</v>
      </c>
      <c r="O257" t="b">
        <f>VLOOKUP(A257,Sheet2!$A$2:$G$74,5,FALSE)</f>
        <v>1</v>
      </c>
    </row>
    <row r="258" spans="1:15" x14ac:dyDescent="0.25">
      <c r="A258" t="s">
        <v>14</v>
      </c>
      <c r="B258" t="str">
        <f>VLOOKUP($A258,Sheet2!$A$2:$B$82,2,FALSE)</f>
        <v>Cd</v>
      </c>
      <c r="C258" t="s">
        <v>11</v>
      </c>
      <c r="D258" t="str">
        <f>VLOOKUP(A258,Sheet2!$A$2:$G$96,3,FALSE)</f>
        <v>tungmetaller</v>
      </c>
      <c r="E258" t="str">
        <f>VLOOKUP(A258,Sheet2!$A$2:$G$96,4,FALSE)</f>
        <v>tungmetaller</v>
      </c>
      <c r="F258" s="1">
        <v>44886</v>
      </c>
      <c r="G258" t="str">
        <f t="shared" si="11"/>
        <v>ut</v>
      </c>
      <c r="H258" t="s">
        <v>15</v>
      </c>
      <c r="I258" t="b">
        <f t="shared" ref="I258:I321" si="12">IF(ISBLANK(H258),"",IF(ISNUMBER(H258),FALSE,TRUE))</f>
        <v>1</v>
      </c>
      <c r="J258" s="4">
        <v>0.2</v>
      </c>
      <c r="K258">
        <f>IF(LEN(VLOOKUP(B258,Sheet2!$B$2:$G$96,5,FALSE))=0,"",VLOOKUP(B258,Sheet2!$B$2:$G$96,5,FALSE))</f>
        <v>5</v>
      </c>
      <c r="L258" t="str">
        <f>IF(LEN(VLOOKUP(B258,Sheet2!$B$2:$G$96,6,FALSE))=0,"",VLOOKUP(B258,Sheet2!$B$2:$G$96,6,FALSE))</f>
        <v/>
      </c>
      <c r="M258" t="b">
        <f t="shared" ref="M258:M321" si="13">IF(ISBLANK(J258),"",IF(J258&gt;K258,TRUE,FALSE))</f>
        <v>0</v>
      </c>
      <c r="N258">
        <v>151</v>
      </c>
      <c r="O258" t="b">
        <f>VLOOKUP(A258,Sheet2!$A$2:$G$74,5,FALSE)</f>
        <v>1</v>
      </c>
    </row>
    <row r="259" spans="1:15" x14ac:dyDescent="0.25">
      <c r="A259" t="s">
        <v>14</v>
      </c>
      <c r="B259" t="str">
        <f>VLOOKUP($A259,Sheet2!$A$2:$B$82,2,FALSE)</f>
        <v>Cd</v>
      </c>
      <c r="C259" t="s">
        <v>11</v>
      </c>
      <c r="D259" t="str">
        <f>VLOOKUP(A259,Sheet2!$A$2:$G$96,3,FALSE)</f>
        <v>tungmetaller</v>
      </c>
      <c r="E259" t="str">
        <f>VLOOKUP(A259,Sheet2!$A$2:$G$96,4,FALSE)</f>
        <v>tungmetaller</v>
      </c>
      <c r="F259" s="1">
        <v>44907</v>
      </c>
      <c r="G259" t="str">
        <f t="shared" ref="G259:G322" si="14">IF(N259=152,"inn",IF(N259=151,"ut",IF(N259=153,"slamtank")))</f>
        <v>inn</v>
      </c>
      <c r="H259">
        <v>0.25</v>
      </c>
      <c r="I259" t="b">
        <f t="shared" si="12"/>
        <v>0</v>
      </c>
      <c r="J259" s="4">
        <v>0.25</v>
      </c>
      <c r="K259">
        <f>IF(LEN(VLOOKUP(B259,Sheet2!$B$2:$G$96,5,FALSE))=0,"",VLOOKUP(B259,Sheet2!$B$2:$G$96,5,FALSE))</f>
        <v>5</v>
      </c>
      <c r="L259" t="str">
        <f>IF(LEN(VLOOKUP(B259,Sheet2!$B$2:$G$96,6,FALSE))=0,"",VLOOKUP(B259,Sheet2!$B$2:$G$96,6,FALSE))</f>
        <v/>
      </c>
      <c r="M259" t="b">
        <f t="shared" si="13"/>
        <v>0</v>
      </c>
      <c r="N259">
        <v>152</v>
      </c>
      <c r="O259" t="b">
        <f>VLOOKUP(A259,Sheet2!$A$2:$G$74,5,FALSE)</f>
        <v>1</v>
      </c>
    </row>
    <row r="260" spans="1:15" x14ac:dyDescent="0.25">
      <c r="A260" t="s">
        <v>14</v>
      </c>
      <c r="B260" t="str">
        <f>VLOOKUP($A260,Sheet2!$A$2:$B$82,2,FALSE)</f>
        <v>Cd</v>
      </c>
      <c r="C260" t="s">
        <v>11</v>
      </c>
      <c r="D260" t="str">
        <f>VLOOKUP(A260,Sheet2!$A$2:$G$96,3,FALSE)</f>
        <v>tungmetaller</v>
      </c>
      <c r="E260" t="str">
        <f>VLOOKUP(A260,Sheet2!$A$2:$G$96,4,FALSE)</f>
        <v>tungmetaller</v>
      </c>
      <c r="F260" s="1">
        <v>44907</v>
      </c>
      <c r="G260" t="str">
        <f t="shared" si="14"/>
        <v>ut</v>
      </c>
      <c r="H260" t="s">
        <v>15</v>
      </c>
      <c r="I260" t="b">
        <f t="shared" si="12"/>
        <v>1</v>
      </c>
      <c r="J260" s="4">
        <v>0.2</v>
      </c>
      <c r="K260">
        <f>IF(LEN(VLOOKUP(B260,Sheet2!$B$2:$G$96,5,FALSE))=0,"",VLOOKUP(B260,Sheet2!$B$2:$G$96,5,FALSE))</f>
        <v>5</v>
      </c>
      <c r="L260" t="str">
        <f>IF(LEN(VLOOKUP(B260,Sheet2!$B$2:$G$96,6,FALSE))=0,"",VLOOKUP(B260,Sheet2!$B$2:$G$96,6,FALSE))</f>
        <v/>
      </c>
      <c r="M260" t="b">
        <f t="shared" si="13"/>
        <v>0</v>
      </c>
      <c r="N260">
        <v>151</v>
      </c>
      <c r="O260" t="b">
        <f>VLOOKUP(A260,Sheet2!$A$2:$G$74,5,FALSE)</f>
        <v>1</v>
      </c>
    </row>
    <row r="261" spans="1:15" x14ac:dyDescent="0.25">
      <c r="A261" t="s">
        <v>14</v>
      </c>
      <c r="B261" t="str">
        <f>VLOOKUP($A261,Sheet2!$A$2:$B$82,2,FALSE)</f>
        <v>Cd</v>
      </c>
      <c r="C261" t="s">
        <v>11</v>
      </c>
      <c r="D261" t="str">
        <f>VLOOKUP(A261,Sheet2!$A$2:$G$96,3,FALSE)</f>
        <v>tungmetaller</v>
      </c>
      <c r="E261" t="str">
        <f>VLOOKUP(A261,Sheet2!$A$2:$G$96,4,FALSE)</f>
        <v>tungmetaller</v>
      </c>
      <c r="F261" s="1">
        <v>44970</v>
      </c>
      <c r="G261" t="str">
        <f t="shared" si="14"/>
        <v>inn</v>
      </c>
      <c r="H261">
        <v>0.54</v>
      </c>
      <c r="I261" t="b">
        <f t="shared" si="12"/>
        <v>0</v>
      </c>
      <c r="J261" s="4">
        <v>0.54</v>
      </c>
      <c r="K261">
        <f>IF(LEN(VLOOKUP(B261,Sheet2!$B$2:$G$96,5,FALSE))=0,"",VLOOKUP(B261,Sheet2!$B$2:$G$96,5,FALSE))</f>
        <v>5</v>
      </c>
      <c r="L261" t="str">
        <f>IF(LEN(VLOOKUP(B261,Sheet2!$B$2:$G$96,6,FALSE))=0,"",VLOOKUP(B261,Sheet2!$B$2:$G$96,6,FALSE))</f>
        <v/>
      </c>
      <c r="M261" t="b">
        <f t="shared" si="13"/>
        <v>0</v>
      </c>
      <c r="N261">
        <v>152</v>
      </c>
      <c r="O261" t="b">
        <f>VLOOKUP(A261,Sheet2!$A$2:$G$74,5,FALSE)</f>
        <v>1</v>
      </c>
    </row>
    <row r="262" spans="1:15" x14ac:dyDescent="0.25">
      <c r="A262" t="s">
        <v>14</v>
      </c>
      <c r="B262" t="str">
        <f>VLOOKUP($A262,Sheet2!$A$2:$B$82,2,FALSE)</f>
        <v>Cd</v>
      </c>
      <c r="C262" t="s">
        <v>11</v>
      </c>
      <c r="D262" t="str">
        <f>VLOOKUP(A262,Sheet2!$A$2:$G$96,3,FALSE)</f>
        <v>tungmetaller</v>
      </c>
      <c r="E262" t="str">
        <f>VLOOKUP(A262,Sheet2!$A$2:$G$96,4,FALSE)</f>
        <v>tungmetaller</v>
      </c>
      <c r="F262" s="1">
        <v>44970</v>
      </c>
      <c r="G262" t="str">
        <f t="shared" si="14"/>
        <v>ut</v>
      </c>
      <c r="H262" t="s">
        <v>15</v>
      </c>
      <c r="I262" t="b">
        <f t="shared" si="12"/>
        <v>1</v>
      </c>
      <c r="J262" s="4">
        <v>0.2</v>
      </c>
      <c r="K262">
        <f>IF(LEN(VLOOKUP(B262,Sheet2!$B$2:$G$96,5,FALSE))=0,"",VLOOKUP(B262,Sheet2!$B$2:$G$96,5,FALSE))</f>
        <v>5</v>
      </c>
      <c r="L262" t="str">
        <f>IF(LEN(VLOOKUP(B262,Sheet2!$B$2:$G$96,6,FALSE))=0,"",VLOOKUP(B262,Sheet2!$B$2:$G$96,6,FALSE))</f>
        <v/>
      </c>
      <c r="M262" t="b">
        <f t="shared" si="13"/>
        <v>0</v>
      </c>
      <c r="N262">
        <v>151</v>
      </c>
      <c r="O262" t="b">
        <f>VLOOKUP(A262,Sheet2!$A$2:$G$74,5,FALSE)</f>
        <v>1</v>
      </c>
    </row>
    <row r="263" spans="1:15" x14ac:dyDescent="0.25">
      <c r="A263" t="s">
        <v>14</v>
      </c>
      <c r="B263" t="str">
        <f>VLOOKUP($A263,Sheet2!$A$2:$B$82,2,FALSE)</f>
        <v>Cd</v>
      </c>
      <c r="C263" t="s">
        <v>11</v>
      </c>
      <c r="D263" t="str">
        <f>VLOOKUP(A263,Sheet2!$A$2:$G$96,3,FALSE)</f>
        <v>tungmetaller</v>
      </c>
      <c r="E263" t="str">
        <f>VLOOKUP(A263,Sheet2!$A$2:$G$96,4,FALSE)</f>
        <v>tungmetaller</v>
      </c>
      <c r="F263" s="1">
        <v>44984</v>
      </c>
      <c r="G263" t="str">
        <f t="shared" si="14"/>
        <v>inn</v>
      </c>
      <c r="H263">
        <v>0.35</v>
      </c>
      <c r="I263" t="b">
        <f t="shared" si="12"/>
        <v>0</v>
      </c>
      <c r="J263" s="4">
        <v>0.35</v>
      </c>
      <c r="K263">
        <f>IF(LEN(VLOOKUP(B263,Sheet2!$B$2:$G$96,5,FALSE))=0,"",VLOOKUP(B263,Sheet2!$B$2:$G$96,5,FALSE))</f>
        <v>5</v>
      </c>
      <c r="L263" t="str">
        <f>IF(LEN(VLOOKUP(B263,Sheet2!$B$2:$G$96,6,FALSE))=0,"",VLOOKUP(B263,Sheet2!$B$2:$G$96,6,FALSE))</f>
        <v/>
      </c>
      <c r="M263" t="b">
        <f t="shared" si="13"/>
        <v>0</v>
      </c>
      <c r="N263">
        <v>152</v>
      </c>
      <c r="O263" t="b">
        <f>VLOOKUP(A263,Sheet2!$A$2:$G$74,5,FALSE)</f>
        <v>1</v>
      </c>
    </row>
    <row r="264" spans="1:15" x14ac:dyDescent="0.25">
      <c r="A264" t="s">
        <v>14</v>
      </c>
      <c r="B264" t="str">
        <f>VLOOKUP($A264,Sheet2!$A$2:$B$82,2,FALSE)</f>
        <v>Cd</v>
      </c>
      <c r="C264" t="s">
        <v>11</v>
      </c>
      <c r="D264" t="str">
        <f>VLOOKUP(A264,Sheet2!$A$2:$G$96,3,FALSE)</f>
        <v>tungmetaller</v>
      </c>
      <c r="E264" t="str">
        <f>VLOOKUP(A264,Sheet2!$A$2:$G$96,4,FALSE)</f>
        <v>tungmetaller</v>
      </c>
      <c r="F264" s="1">
        <v>44984</v>
      </c>
      <c r="G264" t="str">
        <f t="shared" si="14"/>
        <v>ut</v>
      </c>
      <c r="H264" t="s">
        <v>15</v>
      </c>
      <c r="I264" t="b">
        <f t="shared" si="12"/>
        <v>1</v>
      </c>
      <c r="J264" s="4">
        <v>0.2</v>
      </c>
      <c r="K264">
        <f>IF(LEN(VLOOKUP(B264,Sheet2!$B$2:$G$96,5,FALSE))=0,"",VLOOKUP(B264,Sheet2!$B$2:$G$96,5,FALSE))</f>
        <v>5</v>
      </c>
      <c r="L264" t="str">
        <f>IF(LEN(VLOOKUP(B264,Sheet2!$B$2:$G$96,6,FALSE))=0,"",VLOOKUP(B264,Sheet2!$B$2:$G$96,6,FALSE))</f>
        <v/>
      </c>
      <c r="M264" t="b">
        <f t="shared" si="13"/>
        <v>0</v>
      </c>
      <c r="N264">
        <v>151</v>
      </c>
      <c r="O264" t="b">
        <f>VLOOKUP(A264,Sheet2!$A$2:$G$74,5,FALSE)</f>
        <v>1</v>
      </c>
    </row>
    <row r="265" spans="1:15" x14ac:dyDescent="0.25">
      <c r="A265" s="6" t="s">
        <v>14</v>
      </c>
      <c r="B265" t="str">
        <f>VLOOKUP($A265,Sheet2!$A$2:$B$82,2,FALSE)</f>
        <v>Cd</v>
      </c>
      <c r="C265" s="7" t="s">
        <v>121</v>
      </c>
      <c r="D265" t="str">
        <f>VLOOKUP(A265,Sheet2!$A$2:$G$96,3,FALSE)</f>
        <v>tungmetaller</v>
      </c>
      <c r="E265" t="str">
        <f>VLOOKUP(A265,Sheet2!$A$2:$G$96,4,FALSE)</f>
        <v>tungmetaller</v>
      </c>
      <c r="F265" s="1">
        <v>45000</v>
      </c>
      <c r="G265" t="str">
        <f t="shared" si="14"/>
        <v>slamtank</v>
      </c>
      <c r="H265" s="7">
        <v>4.1500000000000004</v>
      </c>
      <c r="I265" t="b">
        <f t="shared" si="12"/>
        <v>0</v>
      </c>
      <c r="J265" s="4">
        <v>4.1500000000000004</v>
      </c>
      <c r="K265">
        <f>IF(LEN(VLOOKUP(B265,Sheet2!$B$2:$G$96,5,FALSE))=0,"",VLOOKUP(B265,Sheet2!$B$2:$G$96,5,FALSE))</f>
        <v>5</v>
      </c>
      <c r="L265" t="str">
        <f>IF(LEN(VLOOKUP(B265,Sheet2!$B$2:$G$96,6,FALSE))=0,"",VLOOKUP(B265,Sheet2!$B$2:$G$96,6,FALSE))</f>
        <v/>
      </c>
      <c r="M265" t="b">
        <f t="shared" si="13"/>
        <v>0</v>
      </c>
      <c r="N265">
        <v>153</v>
      </c>
      <c r="O265" t="b">
        <f>VLOOKUP(A265,Sheet2!$A$2:$G$74,5,FALSE)</f>
        <v>1</v>
      </c>
    </row>
    <row r="266" spans="1:15" x14ac:dyDescent="0.25">
      <c r="A266" s="6" t="s">
        <v>14</v>
      </c>
      <c r="B266" t="str">
        <f>VLOOKUP($A266,Sheet2!$A$2:$B$82,2,FALSE)</f>
        <v>Cd</v>
      </c>
      <c r="C266" t="s">
        <v>11</v>
      </c>
      <c r="D266" t="str">
        <f>VLOOKUP(A266,Sheet2!$A$2:$G$96,3,FALSE)</f>
        <v>tungmetaller</v>
      </c>
      <c r="E266" t="str">
        <f>VLOOKUP(A266,Sheet2!$A$2:$G$96,4,FALSE)</f>
        <v>tungmetaller</v>
      </c>
      <c r="F266" s="1">
        <v>45000</v>
      </c>
      <c r="G266" t="str">
        <f t="shared" si="14"/>
        <v>inn</v>
      </c>
      <c r="H266" s="6">
        <v>1.88</v>
      </c>
      <c r="I266" t="b">
        <f t="shared" si="12"/>
        <v>0</v>
      </c>
      <c r="J266" s="4">
        <v>1.88</v>
      </c>
      <c r="K266">
        <f>IF(LEN(VLOOKUP(B266,Sheet2!$B$2:$G$96,5,FALSE))=0,"",VLOOKUP(B266,Sheet2!$B$2:$G$96,5,FALSE))</f>
        <v>5</v>
      </c>
      <c r="L266" t="str">
        <f>IF(LEN(VLOOKUP(B266,Sheet2!$B$2:$G$96,6,FALSE))=0,"",VLOOKUP(B266,Sheet2!$B$2:$G$96,6,FALSE))</f>
        <v/>
      </c>
      <c r="M266" t="b">
        <f t="shared" si="13"/>
        <v>0</v>
      </c>
      <c r="N266">
        <v>152</v>
      </c>
      <c r="O266" t="b">
        <f>VLOOKUP(A266,Sheet2!$A$2:$G$74,5,FALSE)</f>
        <v>1</v>
      </c>
    </row>
    <row r="267" spans="1:15" x14ac:dyDescent="0.25">
      <c r="A267" s="6" t="s">
        <v>14</v>
      </c>
      <c r="B267" t="str">
        <f>VLOOKUP($A267,Sheet2!$A$2:$B$82,2,FALSE)</f>
        <v>Cd</v>
      </c>
      <c r="C267" t="s">
        <v>11</v>
      </c>
      <c r="D267" t="str">
        <f>VLOOKUP(A267,Sheet2!$A$2:$G$96,3,FALSE)</f>
        <v>tungmetaller</v>
      </c>
      <c r="E267" t="str">
        <f>VLOOKUP(A267,Sheet2!$A$2:$G$96,4,FALSE)</f>
        <v>tungmetaller</v>
      </c>
      <c r="F267" s="1">
        <v>45000</v>
      </c>
      <c r="G267" t="str">
        <f t="shared" si="14"/>
        <v>ut</v>
      </c>
      <c r="H267" s="6" t="s">
        <v>124</v>
      </c>
      <c r="I267" t="b">
        <f t="shared" si="12"/>
        <v>1</v>
      </c>
      <c r="J267" s="4">
        <v>0.2</v>
      </c>
      <c r="K267">
        <f>IF(LEN(VLOOKUP(B267,Sheet2!$B$2:$G$96,5,FALSE))=0,"",VLOOKUP(B267,Sheet2!$B$2:$G$96,5,FALSE))</f>
        <v>5</v>
      </c>
      <c r="L267" t="str">
        <f>IF(LEN(VLOOKUP(B267,Sheet2!$B$2:$G$96,6,FALSE))=0,"",VLOOKUP(B267,Sheet2!$B$2:$G$96,6,FALSE))</f>
        <v/>
      </c>
      <c r="M267" t="b">
        <f t="shared" si="13"/>
        <v>0</v>
      </c>
      <c r="N267">
        <v>151</v>
      </c>
      <c r="O267" t="b">
        <f>VLOOKUP(A267,Sheet2!$A$2:$G$74,5,FALSE)</f>
        <v>1</v>
      </c>
    </row>
    <row r="268" spans="1:15" x14ac:dyDescent="0.25">
      <c r="A268" s="6" t="s">
        <v>14</v>
      </c>
      <c r="B268" t="str">
        <f>VLOOKUP($A268,Sheet2!$A$2:$B$82,2,FALSE)</f>
        <v>Cd</v>
      </c>
      <c r="C268" t="s">
        <v>11</v>
      </c>
      <c r="D268" t="str">
        <f>VLOOKUP(A268,Sheet2!$A$2:$G$96,3,FALSE)</f>
        <v>tungmetaller</v>
      </c>
      <c r="E268" t="str">
        <f>VLOOKUP(A268,Sheet2!$A$2:$G$96,4,FALSE)</f>
        <v>tungmetaller</v>
      </c>
      <c r="F268" s="1">
        <v>45000</v>
      </c>
      <c r="G268" t="str">
        <f t="shared" si="14"/>
        <v>slamtank</v>
      </c>
      <c r="H268" s="7"/>
      <c r="I268" t="str">
        <f t="shared" si="12"/>
        <v/>
      </c>
      <c r="J268" s="4" t="s">
        <v>119</v>
      </c>
      <c r="K268">
        <f>IF(LEN(VLOOKUP(B268,Sheet2!$B$2:$G$96,5,FALSE))=0,"",VLOOKUP(B268,Sheet2!$B$2:$G$96,5,FALSE))</f>
        <v>5</v>
      </c>
      <c r="L268" t="str">
        <f>IF(LEN(VLOOKUP(B268,Sheet2!$B$2:$G$96,6,FALSE))=0,"",VLOOKUP(B268,Sheet2!$B$2:$G$96,6,FALSE))</f>
        <v/>
      </c>
      <c r="M268" t="b">
        <f t="shared" si="13"/>
        <v>1</v>
      </c>
      <c r="N268">
        <v>153</v>
      </c>
      <c r="O268" t="b">
        <f>VLOOKUP(A268,Sheet2!$A$2:$G$74,5,FALSE)</f>
        <v>1</v>
      </c>
    </row>
    <row r="269" spans="1:15" x14ac:dyDescent="0.25">
      <c r="A269" t="s">
        <v>16</v>
      </c>
      <c r="B269" t="str">
        <f>VLOOKUP($A269,Sheet2!$A$2:$B$82,2,FALSE)</f>
        <v>Cu</v>
      </c>
      <c r="C269" t="s">
        <v>11</v>
      </c>
      <c r="D269" t="str">
        <f>VLOOKUP(A269,Sheet2!$A$2:$G$96,3,FALSE)</f>
        <v>tungmetaller</v>
      </c>
      <c r="E269" t="str">
        <f>VLOOKUP(A269,Sheet2!$A$2:$G$96,4,FALSE)</f>
        <v>tungmetaller</v>
      </c>
      <c r="F269" s="1">
        <v>44865</v>
      </c>
      <c r="G269" t="str">
        <f t="shared" si="14"/>
        <v>ut</v>
      </c>
      <c r="I269" t="str">
        <f t="shared" si="12"/>
        <v/>
      </c>
      <c r="K269">
        <f>IF(LEN(VLOOKUP(B269,Sheet2!$B$2:$G$96,5,FALSE))=0,"",VLOOKUP(B269,Sheet2!$B$2:$G$96,5,FALSE))</f>
        <v>200</v>
      </c>
      <c r="L269" t="str">
        <f>IF(LEN(VLOOKUP(B269,Sheet2!$B$2:$G$96,6,FALSE))=0,"",VLOOKUP(B269,Sheet2!$B$2:$G$96,6,FALSE))</f>
        <v/>
      </c>
      <c r="M269" t="str">
        <f t="shared" si="13"/>
        <v/>
      </c>
      <c r="N269">
        <v>151</v>
      </c>
      <c r="O269" t="b">
        <f>VLOOKUP(A269,Sheet2!$A$2:$G$74,5,FALSE)</f>
        <v>1</v>
      </c>
    </row>
    <row r="270" spans="1:15" x14ac:dyDescent="0.25">
      <c r="A270" t="s">
        <v>16</v>
      </c>
      <c r="B270" t="str">
        <f>VLOOKUP($A270,Sheet2!$A$2:$B$82,2,FALSE)</f>
        <v>Cu</v>
      </c>
      <c r="C270" t="s">
        <v>11</v>
      </c>
      <c r="D270" t="str">
        <f>VLOOKUP(A270,Sheet2!$A$2:$G$96,3,FALSE)</f>
        <v>tungmetaller</v>
      </c>
      <c r="E270" t="str">
        <f>VLOOKUP(A270,Sheet2!$A$2:$G$96,4,FALSE)</f>
        <v>tungmetaller</v>
      </c>
      <c r="F270" s="1">
        <v>44858</v>
      </c>
      <c r="G270" t="str">
        <f t="shared" si="14"/>
        <v>inn</v>
      </c>
      <c r="H270">
        <v>34.200000000000003</v>
      </c>
      <c r="I270" t="b">
        <f t="shared" si="12"/>
        <v>0</v>
      </c>
      <c r="J270" s="4">
        <v>34.200000000000003</v>
      </c>
      <c r="K270">
        <f>IF(LEN(VLOOKUP(B270,Sheet2!$B$2:$G$96,5,FALSE))=0,"",VLOOKUP(B270,Sheet2!$B$2:$G$96,5,FALSE))</f>
        <v>200</v>
      </c>
      <c r="L270" t="str">
        <f>IF(LEN(VLOOKUP(B270,Sheet2!$B$2:$G$96,6,FALSE))=0,"",VLOOKUP(B270,Sheet2!$B$2:$G$96,6,FALSE))</f>
        <v/>
      </c>
      <c r="M270" t="b">
        <f t="shared" si="13"/>
        <v>0</v>
      </c>
      <c r="N270">
        <v>152</v>
      </c>
      <c r="O270" t="b">
        <f>VLOOKUP(A270,Sheet2!$A$2:$G$74,5,FALSE)</f>
        <v>1</v>
      </c>
    </row>
    <row r="271" spans="1:15" x14ac:dyDescent="0.25">
      <c r="A271" t="s">
        <v>16</v>
      </c>
      <c r="B271" t="str">
        <f>VLOOKUP($A271,Sheet2!$A$2:$B$82,2,FALSE)</f>
        <v>Cu</v>
      </c>
      <c r="C271" t="s">
        <v>11</v>
      </c>
      <c r="D271" t="str">
        <f>VLOOKUP(A271,Sheet2!$A$2:$G$96,3,FALSE)</f>
        <v>tungmetaller</v>
      </c>
      <c r="E271" t="str">
        <f>VLOOKUP(A271,Sheet2!$A$2:$G$96,4,FALSE)</f>
        <v>tungmetaller</v>
      </c>
      <c r="F271" s="1">
        <v>44865</v>
      </c>
      <c r="G271" t="str">
        <f t="shared" si="14"/>
        <v>inn</v>
      </c>
      <c r="H271">
        <v>92.1</v>
      </c>
      <c r="I271" t="b">
        <f t="shared" si="12"/>
        <v>0</v>
      </c>
      <c r="J271" s="4">
        <v>92.1</v>
      </c>
      <c r="K271">
        <f>IF(LEN(VLOOKUP(B271,Sheet2!$B$2:$G$96,5,FALSE))=0,"",VLOOKUP(B271,Sheet2!$B$2:$G$96,5,FALSE))</f>
        <v>200</v>
      </c>
      <c r="L271" t="str">
        <f>IF(LEN(VLOOKUP(B271,Sheet2!$B$2:$G$96,6,FALSE))=0,"",VLOOKUP(B271,Sheet2!$B$2:$G$96,6,FALSE))</f>
        <v/>
      </c>
      <c r="M271" t="b">
        <f t="shared" si="13"/>
        <v>0</v>
      </c>
      <c r="N271">
        <v>152</v>
      </c>
      <c r="O271" t="b">
        <f>VLOOKUP(A271,Sheet2!$A$2:$G$74,5,FALSE)</f>
        <v>1</v>
      </c>
    </row>
    <row r="272" spans="1:15" x14ac:dyDescent="0.25">
      <c r="A272" t="s">
        <v>16</v>
      </c>
      <c r="B272" t="str">
        <f>VLOOKUP($A272,Sheet2!$A$2:$B$82,2,FALSE)</f>
        <v>Cu</v>
      </c>
      <c r="C272" t="s">
        <v>11</v>
      </c>
      <c r="D272" t="str">
        <f>VLOOKUP(A272,Sheet2!$A$2:$G$96,3,FALSE)</f>
        <v>tungmetaller</v>
      </c>
      <c r="E272" t="str">
        <f>VLOOKUP(A272,Sheet2!$A$2:$G$96,4,FALSE)</f>
        <v>tungmetaller</v>
      </c>
      <c r="F272" s="1">
        <v>44872</v>
      </c>
      <c r="G272" t="str">
        <f t="shared" si="14"/>
        <v>inn</v>
      </c>
      <c r="H272">
        <v>72.2</v>
      </c>
      <c r="I272" t="b">
        <f t="shared" si="12"/>
        <v>0</v>
      </c>
      <c r="J272" s="4">
        <v>72.2</v>
      </c>
      <c r="K272">
        <f>IF(LEN(VLOOKUP(B272,Sheet2!$B$2:$G$96,5,FALSE))=0,"",VLOOKUP(B272,Sheet2!$B$2:$G$96,5,FALSE))</f>
        <v>200</v>
      </c>
      <c r="L272" t="str">
        <f>IF(LEN(VLOOKUP(B272,Sheet2!$B$2:$G$96,6,FALSE))=0,"",VLOOKUP(B272,Sheet2!$B$2:$G$96,6,FALSE))</f>
        <v/>
      </c>
      <c r="M272" t="b">
        <f t="shared" si="13"/>
        <v>0</v>
      </c>
      <c r="N272">
        <v>152</v>
      </c>
      <c r="O272" t="b">
        <f>VLOOKUP(A272,Sheet2!$A$2:$G$74,5,FALSE)</f>
        <v>1</v>
      </c>
    </row>
    <row r="273" spans="1:15" x14ac:dyDescent="0.25">
      <c r="A273" t="s">
        <v>16</v>
      </c>
      <c r="B273" t="str">
        <f>VLOOKUP($A273,Sheet2!$A$2:$B$82,2,FALSE)</f>
        <v>Cu</v>
      </c>
      <c r="C273" t="s">
        <v>11</v>
      </c>
      <c r="D273" t="str">
        <f>VLOOKUP(A273,Sheet2!$A$2:$G$96,3,FALSE)</f>
        <v>tungmetaller</v>
      </c>
      <c r="E273" t="str">
        <f>VLOOKUP(A273,Sheet2!$A$2:$G$96,4,FALSE)</f>
        <v>tungmetaller</v>
      </c>
      <c r="F273" s="1">
        <v>44886</v>
      </c>
      <c r="G273" t="str">
        <f t="shared" si="14"/>
        <v>inn</v>
      </c>
      <c r="H273">
        <v>170</v>
      </c>
      <c r="I273" t="b">
        <f t="shared" si="12"/>
        <v>0</v>
      </c>
      <c r="J273" s="4">
        <v>170</v>
      </c>
      <c r="K273">
        <f>IF(LEN(VLOOKUP(B273,Sheet2!$B$2:$G$96,5,FALSE))=0,"",VLOOKUP(B273,Sheet2!$B$2:$G$96,5,FALSE))</f>
        <v>200</v>
      </c>
      <c r="L273" t="str">
        <f>IF(LEN(VLOOKUP(B273,Sheet2!$B$2:$G$96,6,FALSE))=0,"",VLOOKUP(B273,Sheet2!$B$2:$G$96,6,FALSE))</f>
        <v/>
      </c>
      <c r="M273" t="b">
        <f t="shared" si="13"/>
        <v>0</v>
      </c>
      <c r="N273">
        <v>152</v>
      </c>
      <c r="O273" t="b">
        <f>VLOOKUP(A273,Sheet2!$A$2:$G$74,5,FALSE)</f>
        <v>1</v>
      </c>
    </row>
    <row r="274" spans="1:15" x14ac:dyDescent="0.25">
      <c r="A274" t="s">
        <v>16</v>
      </c>
      <c r="B274" t="str">
        <f>VLOOKUP($A274,Sheet2!$A$2:$B$82,2,FALSE)</f>
        <v>Cu</v>
      </c>
      <c r="C274" t="s">
        <v>11</v>
      </c>
      <c r="D274" t="str">
        <f>VLOOKUP(A274,Sheet2!$A$2:$G$96,3,FALSE)</f>
        <v>tungmetaller</v>
      </c>
      <c r="E274" t="str">
        <f>VLOOKUP(A274,Sheet2!$A$2:$G$96,4,FALSE)</f>
        <v>tungmetaller</v>
      </c>
      <c r="F274" s="1">
        <v>44907</v>
      </c>
      <c r="G274" t="str">
        <f t="shared" si="14"/>
        <v>inn</v>
      </c>
      <c r="H274">
        <v>54.8</v>
      </c>
      <c r="I274" t="b">
        <f t="shared" si="12"/>
        <v>0</v>
      </c>
      <c r="J274" s="4">
        <v>54.8</v>
      </c>
      <c r="K274">
        <f>IF(LEN(VLOOKUP(B274,Sheet2!$B$2:$G$96,5,FALSE))=0,"",VLOOKUP(B274,Sheet2!$B$2:$G$96,5,FALSE))</f>
        <v>200</v>
      </c>
      <c r="L274" t="str">
        <f>IF(LEN(VLOOKUP(B274,Sheet2!$B$2:$G$96,6,FALSE))=0,"",VLOOKUP(B274,Sheet2!$B$2:$G$96,6,FALSE))</f>
        <v/>
      </c>
      <c r="M274" t="b">
        <f t="shared" si="13"/>
        <v>0</v>
      </c>
      <c r="N274">
        <v>152</v>
      </c>
      <c r="O274" t="b">
        <f>VLOOKUP(A274,Sheet2!$A$2:$G$74,5,FALSE)</f>
        <v>1</v>
      </c>
    </row>
    <row r="275" spans="1:15" x14ac:dyDescent="0.25">
      <c r="A275" t="s">
        <v>16</v>
      </c>
      <c r="B275" t="str">
        <f>VLOOKUP($A275,Sheet2!$A$2:$B$82,2,FALSE)</f>
        <v>Cu</v>
      </c>
      <c r="C275" t="s">
        <v>11</v>
      </c>
      <c r="D275" t="str">
        <f>VLOOKUP(A275,Sheet2!$A$2:$G$96,3,FALSE)</f>
        <v>tungmetaller</v>
      </c>
      <c r="E275" t="str">
        <f>VLOOKUP(A275,Sheet2!$A$2:$G$96,4,FALSE)</f>
        <v>tungmetaller</v>
      </c>
      <c r="F275" s="1">
        <v>44970</v>
      </c>
      <c r="G275" t="str">
        <f t="shared" si="14"/>
        <v>inn</v>
      </c>
      <c r="H275">
        <v>138</v>
      </c>
      <c r="I275" t="b">
        <f t="shared" si="12"/>
        <v>0</v>
      </c>
      <c r="J275" s="4">
        <v>138</v>
      </c>
      <c r="K275">
        <f>IF(LEN(VLOOKUP(B275,Sheet2!$B$2:$G$96,5,FALSE))=0,"",VLOOKUP(B275,Sheet2!$B$2:$G$96,5,FALSE))</f>
        <v>200</v>
      </c>
      <c r="L275" t="str">
        <f>IF(LEN(VLOOKUP(B275,Sheet2!$B$2:$G$96,6,FALSE))=0,"",VLOOKUP(B275,Sheet2!$B$2:$G$96,6,FALSE))</f>
        <v/>
      </c>
      <c r="M275" t="b">
        <f t="shared" si="13"/>
        <v>0</v>
      </c>
      <c r="N275">
        <v>152</v>
      </c>
      <c r="O275" t="b">
        <f>VLOOKUP(A275,Sheet2!$A$2:$G$74,5,FALSE)</f>
        <v>1</v>
      </c>
    </row>
    <row r="276" spans="1:15" x14ac:dyDescent="0.25">
      <c r="A276" s="7" t="s">
        <v>64</v>
      </c>
      <c r="B276" t="str">
        <f>VLOOKUP($A276,Sheet2!$A$2:$B$82,2,FALSE)</f>
        <v>Cl</v>
      </c>
      <c r="C276" t="s">
        <v>5</v>
      </c>
      <c r="D276" t="str">
        <f>VLOOKUP(A276,Sheet2!$A$2:$G$96,3,FALSE)</f>
        <v>vannparameter</v>
      </c>
      <c r="E276" t="str">
        <f>VLOOKUP(A276,Sheet2!$A$2:$G$96,4,FALSE)</f>
        <v>anion</v>
      </c>
      <c r="F276" s="1">
        <v>45000</v>
      </c>
      <c r="G276" t="str">
        <f t="shared" si="14"/>
        <v>slamtank</v>
      </c>
      <c r="H276" s="7" t="s">
        <v>192</v>
      </c>
      <c r="I276" t="b">
        <f t="shared" si="12"/>
        <v>1</v>
      </c>
      <c r="J276" s="4">
        <v>4.96</v>
      </c>
      <c r="K276">
        <f>IF(LEN(VLOOKUP(B276,Sheet2!$B$2:$G$96,5,FALSE))=0,"",VLOOKUP(B276,Sheet2!$B$2:$G$96,5,FALSE))</f>
        <v>1000</v>
      </c>
      <c r="L276" t="str">
        <f>IF(LEN(VLOOKUP(B276,Sheet2!$B$2:$G$96,6,FALSE))=0,"",VLOOKUP(B276,Sheet2!$B$2:$G$96,6,FALSE))</f>
        <v/>
      </c>
      <c r="M276" t="b">
        <f t="shared" si="13"/>
        <v>0</v>
      </c>
      <c r="N276">
        <v>153</v>
      </c>
      <c r="O276" t="b">
        <f>VLOOKUP(A276,Sheet2!$A$2:$G$74,5,FALSE)</f>
        <v>0</v>
      </c>
    </row>
    <row r="277" spans="1:15" ht="15" customHeight="1" x14ac:dyDescent="0.25">
      <c r="A277" t="s">
        <v>64</v>
      </c>
      <c r="B277" t="str">
        <f>VLOOKUP($A277,Sheet2!$A$2:$B$82,2,FALSE)</f>
        <v>Cl</v>
      </c>
      <c r="C277" t="s">
        <v>5</v>
      </c>
      <c r="D277" t="str">
        <f>VLOOKUP(A277,Sheet2!$A$2:$G$96,3,FALSE)</f>
        <v>vannparameter</v>
      </c>
      <c r="E277" t="str">
        <f>VLOOKUP(A277,Sheet2!$A$2:$G$96,4,FALSE)</f>
        <v>anion</v>
      </c>
      <c r="F277" s="1">
        <v>44858</v>
      </c>
      <c r="G277" t="str">
        <f t="shared" si="14"/>
        <v>inn</v>
      </c>
      <c r="H277">
        <v>216</v>
      </c>
      <c r="I277" t="b">
        <f t="shared" si="12"/>
        <v>0</v>
      </c>
      <c r="J277" s="4">
        <v>216</v>
      </c>
      <c r="K277">
        <f>IF(LEN(VLOOKUP(B277,Sheet2!$B$2:$G$96,5,FALSE))=0,"",VLOOKUP(B277,Sheet2!$B$2:$G$96,5,FALSE))</f>
        <v>1000</v>
      </c>
      <c r="L277" t="str">
        <f>IF(LEN(VLOOKUP(B277,Sheet2!$B$2:$G$96,6,FALSE))=0,"",VLOOKUP(B277,Sheet2!$B$2:$G$96,6,FALSE))</f>
        <v/>
      </c>
      <c r="M277" t="b">
        <f t="shared" si="13"/>
        <v>0</v>
      </c>
      <c r="N277">
        <v>152</v>
      </c>
      <c r="O277" t="b">
        <f>VLOOKUP(A277,Sheet2!$A$2:$G$74,5,FALSE)</f>
        <v>0</v>
      </c>
    </row>
    <row r="278" spans="1:15" x14ac:dyDescent="0.25">
      <c r="A278" t="s">
        <v>64</v>
      </c>
      <c r="B278" t="str">
        <f>VLOOKUP($A278,Sheet2!$A$2:$B$82,2,FALSE)</f>
        <v>Cl</v>
      </c>
      <c r="C278" t="s">
        <v>5</v>
      </c>
      <c r="D278" t="str">
        <f>VLOOKUP(A278,Sheet2!$A$2:$G$96,3,FALSE)</f>
        <v>vannparameter</v>
      </c>
      <c r="E278" t="str">
        <f>VLOOKUP(A278,Sheet2!$A$2:$G$96,4,FALSE)</f>
        <v>anion</v>
      </c>
      <c r="F278" s="1">
        <v>44865</v>
      </c>
      <c r="G278" t="str">
        <f t="shared" si="14"/>
        <v>inn</v>
      </c>
      <c r="H278">
        <v>128</v>
      </c>
      <c r="I278" t="b">
        <f t="shared" si="12"/>
        <v>0</v>
      </c>
      <c r="J278" s="4">
        <v>128</v>
      </c>
      <c r="K278">
        <f>IF(LEN(VLOOKUP(B278,Sheet2!$B$2:$G$96,5,FALSE))=0,"",VLOOKUP(B278,Sheet2!$B$2:$G$96,5,FALSE))</f>
        <v>1000</v>
      </c>
      <c r="L278" t="str">
        <f>IF(LEN(VLOOKUP(B278,Sheet2!$B$2:$G$96,6,FALSE))=0,"",VLOOKUP(B278,Sheet2!$B$2:$G$96,6,FALSE))</f>
        <v/>
      </c>
      <c r="M278" t="b">
        <f t="shared" si="13"/>
        <v>0</v>
      </c>
      <c r="N278">
        <v>152</v>
      </c>
      <c r="O278" t="b">
        <f>VLOOKUP(A278,Sheet2!$A$2:$G$74,5,FALSE)</f>
        <v>0</v>
      </c>
    </row>
    <row r="279" spans="1:15" x14ac:dyDescent="0.25">
      <c r="A279" t="s">
        <v>64</v>
      </c>
      <c r="B279" t="str">
        <f>VLOOKUP($A279,Sheet2!$A$2:$B$82,2,FALSE)</f>
        <v>Cl</v>
      </c>
      <c r="C279" t="s">
        <v>5</v>
      </c>
      <c r="D279" t="str">
        <f>VLOOKUP(A279,Sheet2!$A$2:$G$96,3,FALSE)</f>
        <v>vannparameter</v>
      </c>
      <c r="E279" t="str">
        <f>VLOOKUP(A279,Sheet2!$A$2:$G$96,4,FALSE)</f>
        <v>anion</v>
      </c>
      <c r="F279" s="1">
        <v>44872</v>
      </c>
      <c r="G279" t="str">
        <f t="shared" si="14"/>
        <v>inn</v>
      </c>
      <c r="H279">
        <v>107</v>
      </c>
      <c r="I279" t="b">
        <f t="shared" si="12"/>
        <v>0</v>
      </c>
      <c r="J279" s="4">
        <v>107</v>
      </c>
      <c r="K279">
        <f>IF(LEN(VLOOKUP(B279,Sheet2!$B$2:$G$96,5,FALSE))=0,"",VLOOKUP(B279,Sheet2!$B$2:$G$96,5,FALSE))</f>
        <v>1000</v>
      </c>
      <c r="L279" t="str">
        <f>IF(LEN(VLOOKUP(B279,Sheet2!$B$2:$G$96,6,FALSE))=0,"",VLOOKUP(B279,Sheet2!$B$2:$G$96,6,FALSE))</f>
        <v/>
      </c>
      <c r="M279" t="b">
        <f t="shared" si="13"/>
        <v>0</v>
      </c>
      <c r="N279">
        <v>152</v>
      </c>
      <c r="O279" t="b">
        <f>VLOOKUP(A279,Sheet2!$A$2:$G$74,5,FALSE)</f>
        <v>0</v>
      </c>
    </row>
    <row r="280" spans="1:15" x14ac:dyDescent="0.25">
      <c r="A280" t="s">
        <v>64</v>
      </c>
      <c r="B280" t="str">
        <f>VLOOKUP($A280,Sheet2!$A$2:$B$82,2,FALSE)</f>
        <v>Cl</v>
      </c>
      <c r="C280" t="s">
        <v>5</v>
      </c>
      <c r="D280" t="str">
        <f>VLOOKUP(A280,Sheet2!$A$2:$G$96,3,FALSE)</f>
        <v>vannparameter</v>
      </c>
      <c r="E280" t="str">
        <f>VLOOKUP(A280,Sheet2!$A$2:$G$96,4,FALSE)</f>
        <v>anion</v>
      </c>
      <c r="F280" s="1">
        <v>44886</v>
      </c>
      <c r="G280" t="str">
        <f t="shared" si="14"/>
        <v>inn</v>
      </c>
      <c r="H280">
        <v>208</v>
      </c>
      <c r="I280" t="b">
        <f t="shared" si="12"/>
        <v>0</v>
      </c>
      <c r="J280" s="4">
        <v>208</v>
      </c>
      <c r="K280">
        <f>IF(LEN(VLOOKUP(B280,Sheet2!$B$2:$G$96,5,FALSE))=0,"",VLOOKUP(B280,Sheet2!$B$2:$G$96,5,FALSE))</f>
        <v>1000</v>
      </c>
      <c r="L280" t="str">
        <f>IF(LEN(VLOOKUP(B280,Sheet2!$B$2:$G$96,6,FALSE))=0,"",VLOOKUP(B280,Sheet2!$B$2:$G$96,6,FALSE))</f>
        <v/>
      </c>
      <c r="M280" t="b">
        <f t="shared" si="13"/>
        <v>0</v>
      </c>
      <c r="N280">
        <v>152</v>
      </c>
      <c r="O280" t="b">
        <f>VLOOKUP(A280,Sheet2!$A$2:$G$74,5,FALSE)</f>
        <v>0</v>
      </c>
    </row>
    <row r="281" spans="1:15" x14ac:dyDescent="0.25">
      <c r="A281" t="s">
        <v>64</v>
      </c>
      <c r="B281" t="str">
        <f>VLOOKUP($A281,Sheet2!$A$2:$B$82,2,FALSE)</f>
        <v>Cl</v>
      </c>
      <c r="C281" t="s">
        <v>5</v>
      </c>
      <c r="D281" t="str">
        <f>VLOOKUP(A281,Sheet2!$A$2:$G$96,3,FALSE)</f>
        <v>vannparameter</v>
      </c>
      <c r="E281" t="str">
        <f>VLOOKUP(A281,Sheet2!$A$2:$G$96,4,FALSE)</f>
        <v>anion</v>
      </c>
      <c r="F281" s="1">
        <v>44907</v>
      </c>
      <c r="G281" t="str">
        <f t="shared" si="14"/>
        <v>inn</v>
      </c>
      <c r="H281">
        <v>182</v>
      </c>
      <c r="I281" t="b">
        <f t="shared" si="12"/>
        <v>0</v>
      </c>
      <c r="J281" s="4">
        <v>182</v>
      </c>
      <c r="K281">
        <f>IF(LEN(VLOOKUP(B281,Sheet2!$B$2:$G$96,5,FALSE))=0,"",VLOOKUP(B281,Sheet2!$B$2:$G$96,5,FALSE))</f>
        <v>1000</v>
      </c>
      <c r="L281" t="str">
        <f>IF(LEN(VLOOKUP(B281,Sheet2!$B$2:$G$96,6,FALSE))=0,"",VLOOKUP(B281,Sheet2!$B$2:$G$96,6,FALSE))</f>
        <v/>
      </c>
      <c r="M281" t="b">
        <f t="shared" si="13"/>
        <v>0</v>
      </c>
      <c r="N281">
        <v>152</v>
      </c>
      <c r="O281" t="b">
        <f>VLOOKUP(A281,Sheet2!$A$2:$G$74,5,FALSE)</f>
        <v>0</v>
      </c>
    </row>
    <row r="282" spans="1:15" x14ac:dyDescent="0.25">
      <c r="A282" t="s">
        <v>64</v>
      </c>
      <c r="B282" t="str">
        <f>VLOOKUP($A282,Sheet2!$A$2:$B$82,2,FALSE)</f>
        <v>Cl</v>
      </c>
      <c r="C282" t="s">
        <v>5</v>
      </c>
      <c r="D282" t="str">
        <f>VLOOKUP(A282,Sheet2!$A$2:$G$96,3,FALSE)</f>
        <v>vannparameter</v>
      </c>
      <c r="E282" t="str">
        <f>VLOOKUP(A282,Sheet2!$A$2:$G$96,4,FALSE)</f>
        <v>anion</v>
      </c>
      <c r="F282" s="1">
        <v>44970</v>
      </c>
      <c r="G282" t="str">
        <f t="shared" si="14"/>
        <v>inn</v>
      </c>
      <c r="H282">
        <v>218</v>
      </c>
      <c r="I282" t="b">
        <f t="shared" si="12"/>
        <v>0</v>
      </c>
      <c r="J282" s="4">
        <v>218</v>
      </c>
      <c r="K282">
        <f>IF(LEN(VLOOKUP(B282,Sheet2!$B$2:$G$96,5,FALSE))=0,"",VLOOKUP(B282,Sheet2!$B$2:$G$96,5,FALSE))</f>
        <v>1000</v>
      </c>
      <c r="L282" t="str">
        <f>IF(LEN(VLOOKUP(B282,Sheet2!$B$2:$G$96,6,FALSE))=0,"",VLOOKUP(B282,Sheet2!$B$2:$G$96,6,FALSE))</f>
        <v/>
      </c>
      <c r="M282" t="b">
        <f t="shared" si="13"/>
        <v>0</v>
      </c>
      <c r="N282">
        <v>152</v>
      </c>
      <c r="O282" t="b">
        <f>VLOOKUP(A282,Sheet2!$A$2:$G$74,5,FALSE)</f>
        <v>0</v>
      </c>
    </row>
    <row r="283" spans="1:15" x14ac:dyDescent="0.25">
      <c r="A283" t="s">
        <v>64</v>
      </c>
      <c r="B283" t="str">
        <f>VLOOKUP($A283,Sheet2!$A$2:$B$82,2,FALSE)</f>
        <v>Cl</v>
      </c>
      <c r="C283" t="s">
        <v>5</v>
      </c>
      <c r="D283" t="str">
        <f>VLOOKUP(A283,Sheet2!$A$2:$G$96,3,FALSE)</f>
        <v>vannparameter</v>
      </c>
      <c r="E283" t="str">
        <f>VLOOKUP(A283,Sheet2!$A$2:$G$96,4,FALSE)</f>
        <v>anion</v>
      </c>
      <c r="F283" s="1">
        <v>44984</v>
      </c>
      <c r="G283" t="str">
        <f t="shared" si="14"/>
        <v>inn</v>
      </c>
      <c r="H283">
        <v>202</v>
      </c>
      <c r="I283" t="b">
        <f t="shared" si="12"/>
        <v>0</v>
      </c>
      <c r="J283" s="4">
        <v>202</v>
      </c>
      <c r="K283">
        <f>IF(LEN(VLOOKUP(B283,Sheet2!$B$2:$G$96,5,FALSE))=0,"",VLOOKUP(B283,Sheet2!$B$2:$G$96,5,FALSE))</f>
        <v>1000</v>
      </c>
      <c r="L283" t="str">
        <f>IF(LEN(VLOOKUP(B283,Sheet2!$B$2:$G$96,6,FALSE))=0,"",VLOOKUP(B283,Sheet2!$B$2:$G$96,6,FALSE))</f>
        <v/>
      </c>
      <c r="M283" t="b">
        <f t="shared" si="13"/>
        <v>0</v>
      </c>
      <c r="N283">
        <v>152</v>
      </c>
      <c r="O283" t="b">
        <f>VLOOKUP(A283,Sheet2!$A$2:$G$74,5,FALSE)</f>
        <v>0</v>
      </c>
    </row>
    <row r="284" spans="1:15" x14ac:dyDescent="0.25">
      <c r="A284" t="s">
        <v>64</v>
      </c>
      <c r="B284" t="str">
        <f>VLOOKUP($A284,Sheet2!$A$2:$B$82,2,FALSE)</f>
        <v>Cl</v>
      </c>
      <c r="C284" t="s">
        <v>5</v>
      </c>
      <c r="D284" t="str">
        <f>VLOOKUP(A284,Sheet2!$A$2:$G$96,3,FALSE)</f>
        <v>vannparameter</v>
      </c>
      <c r="E284" t="str">
        <f>VLOOKUP(A284,Sheet2!$A$2:$G$96,4,FALSE)</f>
        <v>anion</v>
      </c>
      <c r="F284" s="1">
        <v>44879</v>
      </c>
      <c r="G284" t="str">
        <f t="shared" si="14"/>
        <v>inn</v>
      </c>
      <c r="H284">
        <v>174</v>
      </c>
      <c r="I284" t="b">
        <f t="shared" si="12"/>
        <v>0</v>
      </c>
      <c r="J284" s="4">
        <v>174</v>
      </c>
      <c r="K284">
        <f>IF(LEN(VLOOKUP(B284,Sheet2!$B$2:$G$96,5,FALSE))=0,"",VLOOKUP(B284,Sheet2!$B$2:$G$96,5,FALSE))</f>
        <v>1000</v>
      </c>
      <c r="L284" t="str">
        <f>IF(LEN(VLOOKUP(B284,Sheet2!$B$2:$G$96,6,FALSE))=0,"",VLOOKUP(B284,Sheet2!$B$2:$G$96,6,FALSE))</f>
        <v/>
      </c>
      <c r="M284" t="b">
        <f t="shared" si="13"/>
        <v>0</v>
      </c>
      <c r="N284">
        <v>152</v>
      </c>
      <c r="O284" t="b">
        <f>VLOOKUP(A284,Sheet2!$A$2:$G$74,5,FALSE)</f>
        <v>0</v>
      </c>
    </row>
    <row r="285" spans="1:15" x14ac:dyDescent="0.25">
      <c r="A285" s="7" t="s">
        <v>64</v>
      </c>
      <c r="B285" t="str">
        <f>VLOOKUP($A285,Sheet2!$A$2:$B$82,2,FALSE)</f>
        <v>Cl</v>
      </c>
      <c r="C285" t="s">
        <v>5</v>
      </c>
      <c r="D285" t="str">
        <f>VLOOKUP(A285,Sheet2!$A$2:$G$96,3,FALSE)</f>
        <v>vannparameter</v>
      </c>
      <c r="E285" t="str">
        <f>VLOOKUP(A285,Sheet2!$A$2:$G$96,4,FALSE)</f>
        <v>anion</v>
      </c>
      <c r="F285" s="1">
        <v>45000</v>
      </c>
      <c r="G285" t="str">
        <f t="shared" si="14"/>
        <v>inn</v>
      </c>
      <c r="H285" s="6">
        <v>255</v>
      </c>
      <c r="I285" t="b">
        <f t="shared" si="12"/>
        <v>0</v>
      </c>
      <c r="J285" s="4">
        <v>255</v>
      </c>
      <c r="K285">
        <f>IF(LEN(VLOOKUP(B285,Sheet2!$B$2:$G$96,5,FALSE))=0,"",VLOOKUP(B285,Sheet2!$B$2:$G$96,5,FALSE))</f>
        <v>1000</v>
      </c>
      <c r="L285" t="str">
        <f>IF(LEN(VLOOKUP(B285,Sheet2!$B$2:$G$96,6,FALSE))=0,"",VLOOKUP(B285,Sheet2!$B$2:$G$96,6,FALSE))</f>
        <v/>
      </c>
      <c r="M285" t="b">
        <f t="shared" si="13"/>
        <v>0</v>
      </c>
      <c r="N285">
        <v>152</v>
      </c>
      <c r="O285" t="b">
        <f>VLOOKUP(A285,Sheet2!$A$2:$G$74,5,FALSE)</f>
        <v>0</v>
      </c>
    </row>
    <row r="286" spans="1:15" x14ac:dyDescent="0.25">
      <c r="A286" t="s">
        <v>64</v>
      </c>
      <c r="B286" t="str">
        <f>VLOOKUP($A286,Sheet2!$A$2:$B$82,2,FALSE)</f>
        <v>Cl</v>
      </c>
      <c r="C286" t="s">
        <v>5</v>
      </c>
      <c r="D286" t="str">
        <f>VLOOKUP(A286,Sheet2!$A$2:$G$96,3,FALSE)</f>
        <v>vannparameter</v>
      </c>
      <c r="E286" t="str">
        <f>VLOOKUP(A286,Sheet2!$A$2:$G$96,4,FALSE)</f>
        <v>anion</v>
      </c>
      <c r="F286" s="1">
        <v>44858</v>
      </c>
      <c r="G286" t="str">
        <f t="shared" si="14"/>
        <v>ut</v>
      </c>
      <c r="H286">
        <v>210</v>
      </c>
      <c r="I286" t="b">
        <f t="shared" si="12"/>
        <v>0</v>
      </c>
      <c r="J286" s="4">
        <v>210</v>
      </c>
      <c r="K286">
        <f>IF(LEN(VLOOKUP(B286,Sheet2!$B$2:$G$96,5,FALSE))=0,"",VLOOKUP(B286,Sheet2!$B$2:$G$96,5,FALSE))</f>
        <v>1000</v>
      </c>
      <c r="L286" t="str">
        <f>IF(LEN(VLOOKUP(B286,Sheet2!$B$2:$G$96,6,FALSE))=0,"",VLOOKUP(B286,Sheet2!$B$2:$G$96,6,FALSE))</f>
        <v/>
      </c>
      <c r="M286" t="b">
        <f t="shared" si="13"/>
        <v>0</v>
      </c>
      <c r="N286">
        <v>151</v>
      </c>
      <c r="O286" t="b">
        <f>VLOOKUP(A286,Sheet2!$A$2:$G$74,5,FALSE)</f>
        <v>0</v>
      </c>
    </row>
    <row r="287" spans="1:15" x14ac:dyDescent="0.25">
      <c r="A287" t="s">
        <v>64</v>
      </c>
      <c r="B287" t="str">
        <f>VLOOKUP($A287,Sheet2!$A$2:$B$82,2,FALSE)</f>
        <v>Cl</v>
      </c>
      <c r="C287" t="s">
        <v>5</v>
      </c>
      <c r="D287" t="str">
        <f>VLOOKUP(A287,Sheet2!$A$2:$G$96,3,FALSE)</f>
        <v>vannparameter</v>
      </c>
      <c r="E287" t="str">
        <f>VLOOKUP(A287,Sheet2!$A$2:$G$96,4,FALSE)</f>
        <v>anion</v>
      </c>
      <c r="F287" s="1">
        <v>44865</v>
      </c>
      <c r="G287" t="str">
        <f t="shared" si="14"/>
        <v>ut</v>
      </c>
      <c r="H287">
        <v>135</v>
      </c>
      <c r="I287" t="b">
        <f t="shared" si="12"/>
        <v>0</v>
      </c>
      <c r="J287" s="4">
        <v>135</v>
      </c>
      <c r="K287">
        <f>IF(LEN(VLOOKUP(B287,Sheet2!$B$2:$G$96,5,FALSE))=0,"",VLOOKUP(B287,Sheet2!$B$2:$G$96,5,FALSE))</f>
        <v>1000</v>
      </c>
      <c r="L287" t="str">
        <f>IF(LEN(VLOOKUP(B287,Sheet2!$B$2:$G$96,6,FALSE))=0,"",VLOOKUP(B287,Sheet2!$B$2:$G$96,6,FALSE))</f>
        <v/>
      </c>
      <c r="M287" t="b">
        <f t="shared" si="13"/>
        <v>0</v>
      </c>
      <c r="N287">
        <v>151</v>
      </c>
      <c r="O287" t="b">
        <f>VLOOKUP(A287,Sheet2!$A$2:$G$74,5,FALSE)</f>
        <v>0</v>
      </c>
    </row>
    <row r="288" spans="1:15" x14ac:dyDescent="0.25">
      <c r="A288" t="s">
        <v>64</v>
      </c>
      <c r="B288" t="str">
        <f>VLOOKUP($A288,Sheet2!$A$2:$B$82,2,FALSE)</f>
        <v>Cl</v>
      </c>
      <c r="C288" t="s">
        <v>5</v>
      </c>
      <c r="D288" t="str">
        <f>VLOOKUP(A288,Sheet2!$A$2:$G$96,3,FALSE)</f>
        <v>vannparameter</v>
      </c>
      <c r="E288" t="str">
        <f>VLOOKUP(A288,Sheet2!$A$2:$G$96,4,FALSE)</f>
        <v>anion</v>
      </c>
      <c r="F288" s="1">
        <v>44872</v>
      </c>
      <c r="G288" t="str">
        <f t="shared" si="14"/>
        <v>ut</v>
      </c>
      <c r="H288">
        <v>152</v>
      </c>
      <c r="I288" t="b">
        <f t="shared" si="12"/>
        <v>0</v>
      </c>
      <c r="J288" s="4">
        <v>152</v>
      </c>
      <c r="K288">
        <f>IF(LEN(VLOOKUP(B288,Sheet2!$B$2:$G$96,5,FALSE))=0,"",VLOOKUP(B288,Sheet2!$B$2:$G$96,5,FALSE))</f>
        <v>1000</v>
      </c>
      <c r="L288" t="str">
        <f>IF(LEN(VLOOKUP(B288,Sheet2!$B$2:$G$96,6,FALSE))=0,"",VLOOKUP(B288,Sheet2!$B$2:$G$96,6,FALSE))</f>
        <v/>
      </c>
      <c r="M288" t="b">
        <f t="shared" si="13"/>
        <v>0</v>
      </c>
      <c r="N288">
        <v>151</v>
      </c>
      <c r="O288" t="b">
        <f>VLOOKUP(A288,Sheet2!$A$2:$G$74,5,FALSE)</f>
        <v>0</v>
      </c>
    </row>
    <row r="289" spans="1:15" x14ac:dyDescent="0.25">
      <c r="A289" t="s">
        <v>64</v>
      </c>
      <c r="B289" t="str">
        <f>VLOOKUP($A289,Sheet2!$A$2:$B$82,2,FALSE)</f>
        <v>Cl</v>
      </c>
      <c r="C289" t="s">
        <v>5</v>
      </c>
      <c r="D289" t="str">
        <f>VLOOKUP(A289,Sheet2!$A$2:$G$96,3,FALSE)</f>
        <v>vannparameter</v>
      </c>
      <c r="E289" t="str">
        <f>VLOOKUP(A289,Sheet2!$A$2:$G$96,4,FALSE)</f>
        <v>anion</v>
      </c>
      <c r="F289" s="1">
        <v>44886</v>
      </c>
      <c r="G289" t="str">
        <f t="shared" si="14"/>
        <v>ut</v>
      </c>
      <c r="H289">
        <v>213</v>
      </c>
      <c r="I289" t="b">
        <f t="shared" si="12"/>
        <v>0</v>
      </c>
      <c r="J289" s="4">
        <v>213</v>
      </c>
      <c r="K289">
        <f>IF(LEN(VLOOKUP(B289,Sheet2!$B$2:$G$96,5,FALSE))=0,"",VLOOKUP(B289,Sheet2!$B$2:$G$96,5,FALSE))</f>
        <v>1000</v>
      </c>
      <c r="L289" t="str">
        <f>IF(LEN(VLOOKUP(B289,Sheet2!$B$2:$G$96,6,FALSE))=0,"",VLOOKUP(B289,Sheet2!$B$2:$G$96,6,FALSE))</f>
        <v/>
      </c>
      <c r="M289" t="b">
        <f t="shared" si="13"/>
        <v>0</v>
      </c>
      <c r="N289">
        <v>151</v>
      </c>
      <c r="O289" t="b">
        <f>VLOOKUP(A289,Sheet2!$A$2:$G$74,5,FALSE)</f>
        <v>0</v>
      </c>
    </row>
    <row r="290" spans="1:15" x14ac:dyDescent="0.25">
      <c r="A290" t="s">
        <v>64</v>
      </c>
      <c r="B290" t="str">
        <f>VLOOKUP($A290,Sheet2!$A$2:$B$82,2,FALSE)</f>
        <v>Cl</v>
      </c>
      <c r="C290" t="s">
        <v>5</v>
      </c>
      <c r="D290" t="str">
        <f>VLOOKUP(A290,Sheet2!$A$2:$G$96,3,FALSE)</f>
        <v>vannparameter</v>
      </c>
      <c r="E290" t="str">
        <f>VLOOKUP(A290,Sheet2!$A$2:$G$96,4,FALSE)</f>
        <v>anion</v>
      </c>
      <c r="F290" s="1">
        <v>44907</v>
      </c>
      <c r="G290" t="str">
        <f t="shared" si="14"/>
        <v>ut</v>
      </c>
      <c r="H290">
        <v>249</v>
      </c>
      <c r="I290" t="b">
        <f t="shared" si="12"/>
        <v>0</v>
      </c>
      <c r="J290" s="4">
        <v>249</v>
      </c>
      <c r="K290">
        <f>IF(LEN(VLOOKUP(B290,Sheet2!$B$2:$G$96,5,FALSE))=0,"",VLOOKUP(B290,Sheet2!$B$2:$G$96,5,FALSE))</f>
        <v>1000</v>
      </c>
      <c r="L290" t="str">
        <f>IF(LEN(VLOOKUP(B290,Sheet2!$B$2:$G$96,6,FALSE))=0,"",VLOOKUP(B290,Sheet2!$B$2:$G$96,6,FALSE))</f>
        <v/>
      </c>
      <c r="M290" t="b">
        <f t="shared" si="13"/>
        <v>0</v>
      </c>
      <c r="N290">
        <v>151</v>
      </c>
      <c r="O290" t="b">
        <f>VLOOKUP(A290,Sheet2!$A$2:$G$74,5,FALSE)</f>
        <v>0</v>
      </c>
    </row>
    <row r="291" spans="1:15" x14ac:dyDescent="0.25">
      <c r="A291" t="s">
        <v>64</v>
      </c>
      <c r="B291" t="str">
        <f>VLOOKUP($A291,Sheet2!$A$2:$B$82,2,FALSE)</f>
        <v>Cl</v>
      </c>
      <c r="C291" t="s">
        <v>5</v>
      </c>
      <c r="D291" t="str">
        <f>VLOOKUP(A291,Sheet2!$A$2:$G$96,3,FALSE)</f>
        <v>vannparameter</v>
      </c>
      <c r="E291" t="str">
        <f>VLOOKUP(A291,Sheet2!$A$2:$G$96,4,FALSE)</f>
        <v>anion</v>
      </c>
      <c r="F291" s="1">
        <v>44970</v>
      </c>
      <c r="G291" t="str">
        <f t="shared" si="14"/>
        <v>ut</v>
      </c>
      <c r="H291">
        <v>223</v>
      </c>
      <c r="I291" t="b">
        <f t="shared" si="12"/>
        <v>0</v>
      </c>
      <c r="J291" s="4">
        <v>223</v>
      </c>
      <c r="K291">
        <f>IF(LEN(VLOOKUP(B291,Sheet2!$B$2:$G$96,5,FALSE))=0,"",VLOOKUP(B291,Sheet2!$B$2:$G$96,5,FALSE))</f>
        <v>1000</v>
      </c>
      <c r="L291" t="str">
        <f>IF(LEN(VLOOKUP(B291,Sheet2!$B$2:$G$96,6,FALSE))=0,"",VLOOKUP(B291,Sheet2!$B$2:$G$96,6,FALSE))</f>
        <v/>
      </c>
      <c r="M291" t="b">
        <f t="shared" si="13"/>
        <v>0</v>
      </c>
      <c r="N291">
        <v>151</v>
      </c>
      <c r="O291" t="b">
        <f>VLOOKUP(A291,Sheet2!$A$2:$G$74,5,FALSE)</f>
        <v>0</v>
      </c>
    </row>
    <row r="292" spans="1:15" x14ac:dyDescent="0.25">
      <c r="A292" t="s">
        <v>64</v>
      </c>
      <c r="B292" t="str">
        <f>VLOOKUP($A292,Sheet2!$A$2:$B$82,2,FALSE)</f>
        <v>Cl</v>
      </c>
      <c r="C292" t="s">
        <v>5</v>
      </c>
      <c r="D292" t="str">
        <f>VLOOKUP(A292,Sheet2!$A$2:$G$96,3,FALSE)</f>
        <v>vannparameter</v>
      </c>
      <c r="E292" t="str">
        <f>VLOOKUP(A292,Sheet2!$A$2:$G$96,4,FALSE)</f>
        <v>anion</v>
      </c>
      <c r="F292" s="1">
        <v>44984</v>
      </c>
      <c r="G292" t="str">
        <f t="shared" si="14"/>
        <v>ut</v>
      </c>
      <c r="H292">
        <v>497</v>
      </c>
      <c r="I292" t="b">
        <f t="shared" si="12"/>
        <v>0</v>
      </c>
      <c r="J292" s="4">
        <v>497</v>
      </c>
      <c r="K292">
        <f>IF(LEN(VLOOKUP(B292,Sheet2!$B$2:$G$96,5,FALSE))=0,"",VLOOKUP(B292,Sheet2!$B$2:$G$96,5,FALSE))</f>
        <v>1000</v>
      </c>
      <c r="L292" t="str">
        <f>IF(LEN(VLOOKUP(B292,Sheet2!$B$2:$G$96,6,FALSE))=0,"",VLOOKUP(B292,Sheet2!$B$2:$G$96,6,FALSE))</f>
        <v/>
      </c>
      <c r="M292" t="b">
        <f t="shared" si="13"/>
        <v>0</v>
      </c>
      <c r="N292">
        <v>151</v>
      </c>
      <c r="O292" t="b">
        <f>VLOOKUP(A292,Sheet2!$A$2:$G$74,5,FALSE)</f>
        <v>0</v>
      </c>
    </row>
    <row r="293" spans="1:15" x14ac:dyDescent="0.25">
      <c r="A293" t="s">
        <v>64</v>
      </c>
      <c r="B293" t="str">
        <f>VLOOKUP($A293,Sheet2!$A$2:$B$82,2,FALSE)</f>
        <v>Cl</v>
      </c>
      <c r="C293" t="s">
        <v>5</v>
      </c>
      <c r="D293" t="str">
        <f>VLOOKUP(A293,Sheet2!$A$2:$G$96,3,FALSE)</f>
        <v>vannparameter</v>
      </c>
      <c r="E293" t="str">
        <f>VLOOKUP(A293,Sheet2!$A$2:$G$96,4,FALSE)</f>
        <v>anion</v>
      </c>
      <c r="F293" s="1">
        <v>44879</v>
      </c>
      <c r="G293" t="str">
        <f t="shared" si="14"/>
        <v>ut</v>
      </c>
      <c r="H293">
        <v>198</v>
      </c>
      <c r="I293" t="b">
        <f t="shared" si="12"/>
        <v>0</v>
      </c>
      <c r="J293" s="4">
        <v>198</v>
      </c>
      <c r="K293">
        <f>IF(LEN(VLOOKUP(B293,Sheet2!$B$2:$G$96,5,FALSE))=0,"",VLOOKUP(B293,Sheet2!$B$2:$G$96,5,FALSE))</f>
        <v>1000</v>
      </c>
      <c r="L293" t="str">
        <f>IF(LEN(VLOOKUP(B293,Sheet2!$B$2:$G$96,6,FALSE))=0,"",VLOOKUP(B293,Sheet2!$B$2:$G$96,6,FALSE))</f>
        <v/>
      </c>
      <c r="M293" t="b">
        <f t="shared" si="13"/>
        <v>0</v>
      </c>
      <c r="N293">
        <v>151</v>
      </c>
      <c r="O293" t="b">
        <f>VLOOKUP(A293,Sheet2!$A$2:$G$74,5,FALSE)</f>
        <v>0</v>
      </c>
    </row>
    <row r="294" spans="1:15" x14ac:dyDescent="0.25">
      <c r="A294" s="6" t="s">
        <v>64</v>
      </c>
      <c r="B294" t="str">
        <f>VLOOKUP($A294,Sheet2!$A$2:$B$82,2,FALSE)</f>
        <v>Cl</v>
      </c>
      <c r="C294" t="s">
        <v>5</v>
      </c>
      <c r="D294" t="str">
        <f>VLOOKUP(A294,Sheet2!$A$2:$G$96,3,FALSE)</f>
        <v>vannparameter</v>
      </c>
      <c r="E294" t="str">
        <f>VLOOKUP(A294,Sheet2!$A$2:$G$96,4,FALSE)</f>
        <v>anion</v>
      </c>
      <c r="F294" s="1">
        <v>45000</v>
      </c>
      <c r="G294" t="str">
        <f t="shared" si="14"/>
        <v>ut</v>
      </c>
      <c r="H294" s="6">
        <v>536</v>
      </c>
      <c r="I294" t="b">
        <f t="shared" si="12"/>
        <v>0</v>
      </c>
      <c r="J294" s="4">
        <v>536</v>
      </c>
      <c r="K294">
        <f>IF(LEN(VLOOKUP(B294,Sheet2!$B$2:$G$96,5,FALSE))=0,"",VLOOKUP(B294,Sheet2!$B$2:$G$96,5,FALSE))</f>
        <v>1000</v>
      </c>
      <c r="L294" t="str">
        <f>IF(LEN(VLOOKUP(B294,Sheet2!$B$2:$G$96,6,FALSE))=0,"",VLOOKUP(B294,Sheet2!$B$2:$G$96,6,FALSE))</f>
        <v/>
      </c>
      <c r="M294" t="b">
        <f t="shared" si="13"/>
        <v>0</v>
      </c>
      <c r="N294">
        <v>151</v>
      </c>
      <c r="O294" t="b">
        <f>VLOOKUP(A294,Sheet2!$A$2:$G$74,5,FALSE)</f>
        <v>0</v>
      </c>
    </row>
    <row r="295" spans="1:15" x14ac:dyDescent="0.25">
      <c r="A295" t="s">
        <v>16</v>
      </c>
      <c r="B295" t="str">
        <f>VLOOKUP($A295,Sheet2!$A$2:$B$82,2,FALSE)</f>
        <v>Cu</v>
      </c>
      <c r="C295" t="s">
        <v>11</v>
      </c>
      <c r="D295" t="str">
        <f>VLOOKUP(A295,Sheet2!$A$2:$G$96,3,FALSE)</f>
        <v>tungmetaller</v>
      </c>
      <c r="E295" t="str">
        <f>VLOOKUP(A295,Sheet2!$A$2:$G$96,4,FALSE)</f>
        <v>tungmetaller</v>
      </c>
      <c r="F295" s="1">
        <v>44984</v>
      </c>
      <c r="G295" t="str">
        <f t="shared" si="14"/>
        <v>inn</v>
      </c>
      <c r="H295">
        <v>79.599999999999994</v>
      </c>
      <c r="I295" t="b">
        <f t="shared" si="12"/>
        <v>0</v>
      </c>
      <c r="J295" s="4">
        <v>79.599999999999994</v>
      </c>
      <c r="K295">
        <f>IF(LEN(VLOOKUP(B295,Sheet2!$B$2:$G$96,5,FALSE))=0,"",VLOOKUP(B295,Sheet2!$B$2:$G$96,5,FALSE))</f>
        <v>200</v>
      </c>
      <c r="L295" t="str">
        <f>IF(LEN(VLOOKUP(B295,Sheet2!$B$2:$G$96,6,FALSE))=0,"",VLOOKUP(B295,Sheet2!$B$2:$G$96,6,FALSE))</f>
        <v/>
      </c>
      <c r="M295" t="b">
        <f t="shared" si="13"/>
        <v>0</v>
      </c>
      <c r="N295">
        <v>152</v>
      </c>
      <c r="O295" t="b">
        <f>VLOOKUP(A295,Sheet2!$A$2:$G$74,5,FALSE)</f>
        <v>1</v>
      </c>
    </row>
    <row r="296" spans="1:15" x14ac:dyDescent="0.25">
      <c r="A296" t="s">
        <v>16</v>
      </c>
      <c r="B296" t="str">
        <f>VLOOKUP($A296,Sheet2!$A$2:$B$82,2,FALSE)</f>
        <v>Cu</v>
      </c>
      <c r="C296" t="s">
        <v>11</v>
      </c>
      <c r="D296" t="str">
        <f>VLOOKUP(A296,Sheet2!$A$2:$G$96,3,FALSE)</f>
        <v>tungmetaller</v>
      </c>
      <c r="E296" t="str">
        <f>VLOOKUP(A296,Sheet2!$A$2:$G$96,4,FALSE)</f>
        <v>tungmetaller</v>
      </c>
      <c r="F296" s="1">
        <v>44858</v>
      </c>
      <c r="G296" t="str">
        <f t="shared" si="14"/>
        <v>ut</v>
      </c>
      <c r="H296">
        <v>5</v>
      </c>
      <c r="I296" t="b">
        <f t="shared" si="12"/>
        <v>0</v>
      </c>
      <c r="J296" s="4">
        <v>5</v>
      </c>
      <c r="K296">
        <f>IF(LEN(VLOOKUP(B296,Sheet2!$B$2:$G$96,5,FALSE))=0,"",VLOOKUP(B296,Sheet2!$B$2:$G$96,5,FALSE))</f>
        <v>200</v>
      </c>
      <c r="L296" t="str">
        <f>IF(LEN(VLOOKUP(B296,Sheet2!$B$2:$G$96,6,FALSE))=0,"",VLOOKUP(B296,Sheet2!$B$2:$G$96,6,FALSE))</f>
        <v/>
      </c>
      <c r="M296" t="b">
        <f t="shared" si="13"/>
        <v>0</v>
      </c>
      <c r="N296">
        <v>151</v>
      </c>
      <c r="O296" t="b">
        <f>VLOOKUP(A296,Sheet2!$A$2:$G$74,5,FALSE)</f>
        <v>1</v>
      </c>
    </row>
    <row r="297" spans="1:15" x14ac:dyDescent="0.25">
      <c r="A297" t="s">
        <v>16</v>
      </c>
      <c r="B297" t="str">
        <f>VLOOKUP($A297,Sheet2!$A$2:$B$82,2,FALSE)</f>
        <v>Cu</v>
      </c>
      <c r="C297" t="s">
        <v>11</v>
      </c>
      <c r="D297" t="str">
        <f>VLOOKUP(A297,Sheet2!$A$2:$G$96,3,FALSE)</f>
        <v>tungmetaller</v>
      </c>
      <c r="E297" t="str">
        <f>VLOOKUP(A297,Sheet2!$A$2:$G$96,4,FALSE)</f>
        <v>tungmetaller</v>
      </c>
      <c r="F297" s="1">
        <v>44872</v>
      </c>
      <c r="G297" t="str">
        <f t="shared" si="14"/>
        <v>ut</v>
      </c>
      <c r="H297">
        <v>17.3</v>
      </c>
      <c r="I297" t="b">
        <f t="shared" si="12"/>
        <v>0</v>
      </c>
      <c r="J297" s="4">
        <v>17.3</v>
      </c>
      <c r="K297">
        <f>IF(LEN(VLOOKUP(B297,Sheet2!$B$2:$G$96,5,FALSE))=0,"",VLOOKUP(B297,Sheet2!$B$2:$G$96,5,FALSE))</f>
        <v>200</v>
      </c>
      <c r="L297" t="str">
        <f>IF(LEN(VLOOKUP(B297,Sheet2!$B$2:$G$96,6,FALSE))=0,"",VLOOKUP(B297,Sheet2!$B$2:$G$96,6,FALSE))</f>
        <v/>
      </c>
      <c r="M297" t="b">
        <f t="shared" si="13"/>
        <v>0</v>
      </c>
      <c r="N297">
        <v>151</v>
      </c>
      <c r="O297" t="b">
        <f>VLOOKUP(A297,Sheet2!$A$2:$G$74,5,FALSE)</f>
        <v>1</v>
      </c>
    </row>
    <row r="298" spans="1:15" x14ac:dyDescent="0.25">
      <c r="A298" t="s">
        <v>16</v>
      </c>
      <c r="B298" t="str">
        <f>VLOOKUP($A298,Sheet2!$A$2:$B$82,2,FALSE)</f>
        <v>Cu</v>
      </c>
      <c r="C298" t="s">
        <v>11</v>
      </c>
      <c r="D298" t="str">
        <f>VLOOKUP(A298,Sheet2!$A$2:$G$96,3,FALSE)</f>
        <v>tungmetaller</v>
      </c>
      <c r="E298" t="str">
        <f>VLOOKUP(A298,Sheet2!$A$2:$G$96,4,FALSE)</f>
        <v>tungmetaller</v>
      </c>
      <c r="F298" s="1">
        <v>44886</v>
      </c>
      <c r="G298" t="str">
        <f t="shared" si="14"/>
        <v>ut</v>
      </c>
      <c r="H298">
        <v>11.3</v>
      </c>
      <c r="I298" t="b">
        <f t="shared" si="12"/>
        <v>0</v>
      </c>
      <c r="J298" s="4">
        <v>11.3</v>
      </c>
      <c r="K298">
        <f>IF(LEN(VLOOKUP(B298,Sheet2!$B$2:$G$96,5,FALSE))=0,"",VLOOKUP(B298,Sheet2!$B$2:$G$96,5,FALSE))</f>
        <v>200</v>
      </c>
      <c r="L298" t="str">
        <f>IF(LEN(VLOOKUP(B298,Sheet2!$B$2:$G$96,6,FALSE))=0,"",VLOOKUP(B298,Sheet2!$B$2:$G$96,6,FALSE))</f>
        <v/>
      </c>
      <c r="M298" t="b">
        <f t="shared" si="13"/>
        <v>0</v>
      </c>
      <c r="N298">
        <v>151</v>
      </c>
      <c r="O298" t="b">
        <f>VLOOKUP(A298,Sheet2!$A$2:$G$74,5,FALSE)</f>
        <v>1</v>
      </c>
    </row>
    <row r="299" spans="1:15" x14ac:dyDescent="0.25">
      <c r="A299" t="s">
        <v>16</v>
      </c>
      <c r="B299" t="str">
        <f>VLOOKUP($A299,Sheet2!$A$2:$B$82,2,FALSE)</f>
        <v>Cu</v>
      </c>
      <c r="C299" t="s">
        <v>11</v>
      </c>
      <c r="D299" t="str">
        <f>VLOOKUP(A299,Sheet2!$A$2:$G$96,3,FALSE)</f>
        <v>tungmetaller</v>
      </c>
      <c r="E299" t="str">
        <f>VLOOKUP(A299,Sheet2!$A$2:$G$96,4,FALSE)</f>
        <v>tungmetaller</v>
      </c>
      <c r="F299" s="1">
        <v>44907</v>
      </c>
      <c r="G299" t="str">
        <f t="shared" si="14"/>
        <v>ut</v>
      </c>
      <c r="H299">
        <v>14.2</v>
      </c>
      <c r="I299" t="b">
        <f t="shared" si="12"/>
        <v>0</v>
      </c>
      <c r="J299" s="4">
        <v>14.2</v>
      </c>
      <c r="K299">
        <f>IF(LEN(VLOOKUP(B299,Sheet2!$B$2:$G$96,5,FALSE))=0,"",VLOOKUP(B299,Sheet2!$B$2:$G$96,5,FALSE))</f>
        <v>200</v>
      </c>
      <c r="L299" t="str">
        <f>IF(LEN(VLOOKUP(B299,Sheet2!$B$2:$G$96,6,FALSE))=0,"",VLOOKUP(B299,Sheet2!$B$2:$G$96,6,FALSE))</f>
        <v/>
      </c>
      <c r="M299" t="b">
        <f t="shared" si="13"/>
        <v>0</v>
      </c>
      <c r="N299">
        <v>151</v>
      </c>
      <c r="O299" t="b">
        <f>VLOOKUP(A299,Sheet2!$A$2:$G$74,5,FALSE)</f>
        <v>1</v>
      </c>
    </row>
    <row r="300" spans="1:15" x14ac:dyDescent="0.25">
      <c r="A300" s="6" t="s">
        <v>16</v>
      </c>
      <c r="B300" t="str">
        <f>VLOOKUP($A300,Sheet2!$A$2:$B$82,2,FALSE)</f>
        <v>Cu</v>
      </c>
      <c r="C300" s="7" t="s">
        <v>121</v>
      </c>
      <c r="D300" t="str">
        <f>VLOOKUP(A300,Sheet2!$A$2:$G$96,3,FALSE)</f>
        <v>tungmetaller</v>
      </c>
      <c r="E300" t="str">
        <f>VLOOKUP(A300,Sheet2!$A$2:$G$96,4,FALSE)</f>
        <v>tungmetaller</v>
      </c>
      <c r="F300" s="1">
        <v>45000</v>
      </c>
      <c r="G300" t="str">
        <f t="shared" si="14"/>
        <v>slamtank</v>
      </c>
      <c r="H300" s="7">
        <v>22.3</v>
      </c>
      <c r="I300" t="b">
        <f t="shared" si="12"/>
        <v>0</v>
      </c>
      <c r="J300" s="4">
        <v>22.3</v>
      </c>
      <c r="K300">
        <f>IF(LEN(VLOOKUP(B300,Sheet2!$B$2:$G$96,5,FALSE))=0,"",VLOOKUP(B300,Sheet2!$B$2:$G$96,5,FALSE))</f>
        <v>200</v>
      </c>
      <c r="L300" t="str">
        <f>IF(LEN(VLOOKUP(B300,Sheet2!$B$2:$G$96,6,FALSE))=0,"",VLOOKUP(B300,Sheet2!$B$2:$G$96,6,FALSE))</f>
        <v/>
      </c>
      <c r="M300" t="b">
        <f t="shared" si="13"/>
        <v>0</v>
      </c>
      <c r="N300">
        <v>153</v>
      </c>
      <c r="O300" t="b">
        <f>VLOOKUP(A300,Sheet2!$A$2:$G$74,5,FALSE)</f>
        <v>1</v>
      </c>
    </row>
    <row r="301" spans="1:15" x14ac:dyDescent="0.25">
      <c r="A301" t="s">
        <v>16</v>
      </c>
      <c r="B301" t="str">
        <f>VLOOKUP($A301,Sheet2!$A$2:$B$82,2,FALSE)</f>
        <v>Cu</v>
      </c>
      <c r="C301" t="s">
        <v>11</v>
      </c>
      <c r="D301" t="str">
        <f>VLOOKUP(A301,Sheet2!$A$2:$G$96,3,FALSE)</f>
        <v>tungmetaller</v>
      </c>
      <c r="E301" t="str">
        <f>VLOOKUP(A301,Sheet2!$A$2:$G$96,4,FALSE)</f>
        <v>tungmetaller</v>
      </c>
      <c r="F301" s="1">
        <v>44970</v>
      </c>
      <c r="G301" t="str">
        <f t="shared" si="14"/>
        <v>ut</v>
      </c>
      <c r="H301">
        <v>8.6</v>
      </c>
      <c r="I301" t="b">
        <f t="shared" si="12"/>
        <v>0</v>
      </c>
      <c r="J301" s="4">
        <v>8.6</v>
      </c>
      <c r="K301">
        <f>IF(LEN(VLOOKUP(B301,Sheet2!$B$2:$G$96,5,FALSE))=0,"",VLOOKUP(B301,Sheet2!$B$2:$G$96,5,FALSE))</f>
        <v>200</v>
      </c>
      <c r="L301" t="str">
        <f>IF(LEN(VLOOKUP(B301,Sheet2!$B$2:$G$96,6,FALSE))=0,"",VLOOKUP(B301,Sheet2!$B$2:$G$96,6,FALSE))</f>
        <v/>
      </c>
      <c r="M301" t="b">
        <f t="shared" si="13"/>
        <v>0</v>
      </c>
      <c r="N301">
        <v>151</v>
      </c>
      <c r="O301" t="b">
        <f>VLOOKUP(A301,Sheet2!$A$2:$G$74,5,FALSE)</f>
        <v>1</v>
      </c>
    </row>
    <row r="302" spans="1:15" x14ac:dyDescent="0.25">
      <c r="A302" t="s">
        <v>16</v>
      </c>
      <c r="B302" t="str">
        <f>VLOOKUP($A302,Sheet2!$A$2:$B$82,2,FALSE)</f>
        <v>Cu</v>
      </c>
      <c r="C302" t="s">
        <v>11</v>
      </c>
      <c r="D302" t="str">
        <f>VLOOKUP(A302,Sheet2!$A$2:$G$96,3,FALSE)</f>
        <v>tungmetaller</v>
      </c>
      <c r="E302" t="str">
        <f>VLOOKUP(A302,Sheet2!$A$2:$G$96,4,FALSE)</f>
        <v>tungmetaller</v>
      </c>
      <c r="F302" s="1">
        <v>44984</v>
      </c>
      <c r="G302" t="str">
        <f t="shared" si="14"/>
        <v>ut</v>
      </c>
      <c r="H302">
        <v>5.9</v>
      </c>
      <c r="I302" t="b">
        <f t="shared" si="12"/>
        <v>0</v>
      </c>
      <c r="J302" s="4">
        <v>5.9</v>
      </c>
      <c r="K302">
        <f>IF(LEN(VLOOKUP(B302,Sheet2!$B$2:$G$96,5,FALSE))=0,"",VLOOKUP(B302,Sheet2!$B$2:$G$96,5,FALSE))</f>
        <v>200</v>
      </c>
      <c r="L302" t="str">
        <f>IF(LEN(VLOOKUP(B302,Sheet2!$B$2:$G$96,6,FALSE))=0,"",VLOOKUP(B302,Sheet2!$B$2:$G$96,6,FALSE))</f>
        <v/>
      </c>
      <c r="M302" t="b">
        <f t="shared" si="13"/>
        <v>0</v>
      </c>
      <c r="N302">
        <v>151</v>
      </c>
      <c r="O302" t="b">
        <f>VLOOKUP(A302,Sheet2!$A$2:$G$74,5,FALSE)</f>
        <v>1</v>
      </c>
    </row>
    <row r="303" spans="1:15" x14ac:dyDescent="0.25">
      <c r="A303" t="s">
        <v>16</v>
      </c>
      <c r="B303" t="str">
        <f>VLOOKUP($A303,Sheet2!$A$2:$B$82,2,FALSE)</f>
        <v>Cu</v>
      </c>
      <c r="C303" t="s">
        <v>11</v>
      </c>
      <c r="D303" t="str">
        <f>VLOOKUP(A303,Sheet2!$A$2:$G$96,3,FALSE)</f>
        <v>tungmetaller</v>
      </c>
      <c r="E303" t="str">
        <f>VLOOKUP(A303,Sheet2!$A$2:$G$96,4,FALSE)</f>
        <v>tungmetaller</v>
      </c>
      <c r="F303" s="1">
        <v>44879</v>
      </c>
      <c r="G303" t="str">
        <f t="shared" si="14"/>
        <v>ut</v>
      </c>
      <c r="H303">
        <v>11.1</v>
      </c>
      <c r="I303" t="b">
        <f t="shared" si="12"/>
        <v>0</v>
      </c>
      <c r="J303" s="4">
        <v>11.1</v>
      </c>
      <c r="K303">
        <f>IF(LEN(VLOOKUP(B303,Sheet2!$B$2:$G$96,5,FALSE))=0,"",VLOOKUP(B303,Sheet2!$B$2:$G$96,5,FALSE))</f>
        <v>200</v>
      </c>
      <c r="L303" t="str">
        <f>IF(LEN(VLOOKUP(B303,Sheet2!$B$2:$G$96,6,FALSE))=0,"",VLOOKUP(B303,Sheet2!$B$2:$G$96,6,FALSE))</f>
        <v/>
      </c>
      <c r="M303" t="b">
        <f t="shared" si="13"/>
        <v>0</v>
      </c>
      <c r="N303">
        <v>151</v>
      </c>
      <c r="O303" t="b">
        <f>VLOOKUP(A303,Sheet2!$A$2:$G$74,5,FALSE)</f>
        <v>1</v>
      </c>
    </row>
    <row r="304" spans="1:15" x14ac:dyDescent="0.25">
      <c r="A304" s="6" t="s">
        <v>16</v>
      </c>
      <c r="B304" t="str">
        <f>VLOOKUP($A304,Sheet2!$A$2:$B$82,2,FALSE)</f>
        <v>Cu</v>
      </c>
      <c r="C304" t="s">
        <v>11</v>
      </c>
      <c r="D304" t="str">
        <f>VLOOKUP(A304,Sheet2!$A$2:$G$96,3,FALSE)</f>
        <v>tungmetaller</v>
      </c>
      <c r="E304" t="str">
        <f>VLOOKUP(A304,Sheet2!$A$2:$G$96,4,FALSE)</f>
        <v>tungmetaller</v>
      </c>
      <c r="F304" s="1">
        <v>45000</v>
      </c>
      <c r="G304" t="str">
        <f t="shared" si="14"/>
        <v>ut</v>
      </c>
      <c r="H304" s="6">
        <v>2.6</v>
      </c>
      <c r="I304" t="b">
        <f t="shared" si="12"/>
        <v>0</v>
      </c>
      <c r="J304" s="4">
        <v>2.6</v>
      </c>
      <c r="K304">
        <f>IF(LEN(VLOOKUP(B304,Sheet2!$B$2:$G$96,5,FALSE))=0,"",VLOOKUP(B304,Sheet2!$B$2:$G$96,5,FALSE))</f>
        <v>200</v>
      </c>
      <c r="L304" t="str">
        <f>IF(LEN(VLOOKUP(B304,Sheet2!$B$2:$G$96,6,FALSE))=0,"",VLOOKUP(B304,Sheet2!$B$2:$G$96,6,FALSE))</f>
        <v/>
      </c>
      <c r="M304" t="b">
        <f t="shared" si="13"/>
        <v>0</v>
      </c>
      <c r="N304">
        <v>151</v>
      </c>
      <c r="O304" t="b">
        <f>VLOOKUP(A304,Sheet2!$A$2:$G$74,5,FALSE)</f>
        <v>1</v>
      </c>
    </row>
    <row r="305" spans="1:15" x14ac:dyDescent="0.25">
      <c r="A305" s="6" t="s">
        <v>16</v>
      </c>
      <c r="B305" t="str">
        <f>VLOOKUP($A305,Sheet2!$A$2:$B$82,2,FALSE)</f>
        <v>Cu</v>
      </c>
      <c r="C305" t="s">
        <v>11</v>
      </c>
      <c r="D305" t="str">
        <f>VLOOKUP(A305,Sheet2!$A$2:$G$96,3,FALSE)</f>
        <v>tungmetaller</v>
      </c>
      <c r="E305" t="str">
        <f>VLOOKUP(A305,Sheet2!$A$2:$G$96,4,FALSE)</f>
        <v>tungmetaller</v>
      </c>
      <c r="F305" s="1">
        <v>45000</v>
      </c>
      <c r="G305" t="str">
        <f t="shared" si="14"/>
        <v>slamtank</v>
      </c>
      <c r="H305" s="7"/>
      <c r="I305" t="str">
        <f t="shared" si="12"/>
        <v/>
      </c>
      <c r="J305" s="4" t="s">
        <v>119</v>
      </c>
      <c r="K305">
        <f>IF(LEN(VLOOKUP(B305,Sheet2!$B$2:$G$96,5,FALSE))=0,"",VLOOKUP(B305,Sheet2!$B$2:$G$96,5,FALSE))</f>
        <v>200</v>
      </c>
      <c r="L305" t="str">
        <f>IF(LEN(VLOOKUP(B305,Sheet2!$B$2:$G$96,6,FALSE))=0,"",VLOOKUP(B305,Sheet2!$B$2:$G$96,6,FALSE))</f>
        <v/>
      </c>
      <c r="M305" t="b">
        <f t="shared" si="13"/>
        <v>1</v>
      </c>
      <c r="N305">
        <v>153</v>
      </c>
      <c r="O305" t="b">
        <f>VLOOKUP(A305,Sheet2!$A$2:$G$74,5,FALSE)</f>
        <v>1</v>
      </c>
    </row>
    <row r="306" spans="1:15" x14ac:dyDescent="0.25">
      <c r="A306" t="s">
        <v>16</v>
      </c>
      <c r="B306" t="str">
        <f>VLOOKUP($A306,Sheet2!$A$2:$B$82,2,FALSE)</f>
        <v>Cu</v>
      </c>
      <c r="C306" t="s">
        <v>11</v>
      </c>
      <c r="D306" t="str">
        <f>VLOOKUP(A306,Sheet2!$A$2:$G$96,3,FALSE)</f>
        <v>tungmetaller</v>
      </c>
      <c r="E306" t="str">
        <f>VLOOKUP(A306,Sheet2!$A$2:$G$96,4,FALSE)</f>
        <v>tungmetaller</v>
      </c>
      <c r="F306" s="1">
        <v>44879</v>
      </c>
      <c r="G306" t="str">
        <f t="shared" si="14"/>
        <v>inn</v>
      </c>
      <c r="H306">
        <v>221</v>
      </c>
      <c r="I306" t="b">
        <f t="shared" si="12"/>
        <v>0</v>
      </c>
      <c r="J306" s="4">
        <v>221</v>
      </c>
      <c r="K306">
        <f>IF(LEN(VLOOKUP(B306,Sheet2!$B$2:$G$96,5,FALSE))=0,"",VLOOKUP(B306,Sheet2!$B$2:$G$96,5,FALSE))</f>
        <v>200</v>
      </c>
      <c r="L306" t="str">
        <f>IF(LEN(VLOOKUP(B306,Sheet2!$B$2:$G$96,6,FALSE))=0,"",VLOOKUP(B306,Sheet2!$B$2:$G$96,6,FALSE))</f>
        <v/>
      </c>
      <c r="M306" t="b">
        <f t="shared" si="13"/>
        <v>1</v>
      </c>
      <c r="N306">
        <v>152</v>
      </c>
      <c r="O306" t="b">
        <f>VLOOKUP(A306,Sheet2!$A$2:$G$74,5,FALSE)</f>
        <v>1</v>
      </c>
    </row>
    <row r="307" spans="1:15" x14ac:dyDescent="0.25">
      <c r="A307" s="6" t="s">
        <v>16</v>
      </c>
      <c r="B307" t="str">
        <f>VLOOKUP($A307,Sheet2!$A$2:$B$82,2,FALSE)</f>
        <v>Cu</v>
      </c>
      <c r="C307" t="s">
        <v>11</v>
      </c>
      <c r="D307" t="str">
        <f>VLOOKUP(A307,Sheet2!$A$2:$G$96,3,FALSE)</f>
        <v>tungmetaller</v>
      </c>
      <c r="E307" t="str">
        <f>VLOOKUP(A307,Sheet2!$A$2:$G$96,4,FALSE)</f>
        <v>tungmetaller</v>
      </c>
      <c r="F307" s="1">
        <v>45000</v>
      </c>
      <c r="G307" t="str">
        <f t="shared" si="14"/>
        <v>inn</v>
      </c>
      <c r="H307" s="6">
        <v>505</v>
      </c>
      <c r="I307" t="b">
        <f t="shared" si="12"/>
        <v>0</v>
      </c>
      <c r="J307" s="4">
        <v>505</v>
      </c>
      <c r="K307">
        <f>IF(LEN(VLOOKUP(B307,Sheet2!$B$2:$G$96,5,FALSE))=0,"",VLOOKUP(B307,Sheet2!$B$2:$G$96,5,FALSE))</f>
        <v>200</v>
      </c>
      <c r="L307" t="str">
        <f>IF(LEN(VLOOKUP(B307,Sheet2!$B$2:$G$96,6,FALSE))=0,"",VLOOKUP(B307,Sheet2!$B$2:$G$96,6,FALSE))</f>
        <v/>
      </c>
      <c r="M307" t="b">
        <f t="shared" si="13"/>
        <v>1</v>
      </c>
      <c r="N307">
        <v>152</v>
      </c>
      <c r="O307" t="b">
        <f>VLOOKUP(A307,Sheet2!$A$2:$G$74,5,FALSE)</f>
        <v>1</v>
      </c>
    </row>
    <row r="308" spans="1:15" x14ac:dyDescent="0.25">
      <c r="A308" t="s">
        <v>17</v>
      </c>
      <c r="B308" t="str">
        <f>VLOOKUP($A308,Sheet2!$A$2:$B$82,2,FALSE)</f>
        <v>Cr</v>
      </c>
      <c r="C308" t="s">
        <v>11</v>
      </c>
      <c r="D308" t="str">
        <f>VLOOKUP(A308,Sheet2!$A$2:$G$96,3,FALSE)</f>
        <v>tungmetaller</v>
      </c>
      <c r="E308" t="str">
        <f>VLOOKUP(A308,Sheet2!$A$2:$G$96,4,FALSE)</f>
        <v>tungmetaller</v>
      </c>
      <c r="F308" s="1">
        <v>44858</v>
      </c>
      <c r="G308" t="str">
        <f t="shared" si="14"/>
        <v>inn</v>
      </c>
      <c r="H308">
        <v>13</v>
      </c>
      <c r="I308" t="b">
        <f t="shared" si="12"/>
        <v>0</v>
      </c>
      <c r="J308" s="4">
        <v>13</v>
      </c>
      <c r="K308">
        <f>IF(LEN(VLOOKUP(B308,Sheet2!$B$2:$G$96,5,FALSE))=0,"",VLOOKUP(B308,Sheet2!$B$2:$G$96,5,FALSE))</f>
        <v>50</v>
      </c>
      <c r="L308" t="str">
        <f>IF(LEN(VLOOKUP(B308,Sheet2!$B$2:$G$96,6,FALSE))=0,"",VLOOKUP(B308,Sheet2!$B$2:$G$96,6,FALSE))</f>
        <v/>
      </c>
      <c r="M308" t="b">
        <f t="shared" si="13"/>
        <v>0</v>
      </c>
      <c r="N308">
        <v>152</v>
      </c>
      <c r="O308" t="b">
        <f>VLOOKUP(A308,Sheet2!$A$2:$G$74,5,FALSE)</f>
        <v>1</v>
      </c>
    </row>
    <row r="309" spans="1:15" x14ac:dyDescent="0.25">
      <c r="A309" t="s">
        <v>17</v>
      </c>
      <c r="B309" t="str">
        <f>VLOOKUP($A309,Sheet2!$A$2:$B$82,2,FALSE)</f>
        <v>Cr</v>
      </c>
      <c r="C309" t="s">
        <v>11</v>
      </c>
      <c r="D309" t="str">
        <f>VLOOKUP(A309,Sheet2!$A$2:$G$96,3,FALSE)</f>
        <v>tungmetaller</v>
      </c>
      <c r="E309" t="str">
        <f>VLOOKUP(A309,Sheet2!$A$2:$G$96,4,FALSE)</f>
        <v>tungmetaller</v>
      </c>
      <c r="F309" s="1">
        <v>44865</v>
      </c>
      <c r="G309" t="str">
        <f t="shared" si="14"/>
        <v>inn</v>
      </c>
      <c r="H309">
        <v>19</v>
      </c>
      <c r="I309" t="b">
        <f t="shared" si="12"/>
        <v>0</v>
      </c>
      <c r="J309" s="4">
        <v>19</v>
      </c>
      <c r="K309">
        <f>IF(LEN(VLOOKUP(B309,Sheet2!$B$2:$G$96,5,FALSE))=0,"",VLOOKUP(B309,Sheet2!$B$2:$G$96,5,FALSE))</f>
        <v>50</v>
      </c>
      <c r="L309" t="str">
        <f>IF(LEN(VLOOKUP(B309,Sheet2!$B$2:$G$96,6,FALSE))=0,"",VLOOKUP(B309,Sheet2!$B$2:$G$96,6,FALSE))</f>
        <v/>
      </c>
      <c r="M309" t="b">
        <f t="shared" si="13"/>
        <v>0</v>
      </c>
      <c r="N309">
        <v>152</v>
      </c>
      <c r="O309" t="b">
        <f>VLOOKUP(A309,Sheet2!$A$2:$G$74,5,FALSE)</f>
        <v>1</v>
      </c>
    </row>
    <row r="310" spans="1:15" x14ac:dyDescent="0.25">
      <c r="A310" t="s">
        <v>17</v>
      </c>
      <c r="B310" t="str">
        <f>VLOOKUP($A310,Sheet2!$A$2:$B$82,2,FALSE)</f>
        <v>Cr</v>
      </c>
      <c r="C310" t="s">
        <v>11</v>
      </c>
      <c r="D310" t="str">
        <f>VLOOKUP(A310,Sheet2!$A$2:$G$96,3,FALSE)</f>
        <v>tungmetaller</v>
      </c>
      <c r="E310" t="str">
        <f>VLOOKUP(A310,Sheet2!$A$2:$G$96,4,FALSE)</f>
        <v>tungmetaller</v>
      </c>
      <c r="F310" s="1">
        <v>44872</v>
      </c>
      <c r="G310" t="str">
        <f t="shared" si="14"/>
        <v>inn</v>
      </c>
      <c r="H310">
        <v>15.1</v>
      </c>
      <c r="I310" t="b">
        <f t="shared" si="12"/>
        <v>0</v>
      </c>
      <c r="J310" s="4">
        <v>15.1</v>
      </c>
      <c r="K310">
        <f>IF(LEN(VLOOKUP(B310,Sheet2!$B$2:$G$96,5,FALSE))=0,"",VLOOKUP(B310,Sheet2!$B$2:$G$96,5,FALSE))</f>
        <v>50</v>
      </c>
      <c r="L310" t="str">
        <f>IF(LEN(VLOOKUP(B310,Sheet2!$B$2:$G$96,6,FALSE))=0,"",VLOOKUP(B310,Sheet2!$B$2:$G$96,6,FALSE))</f>
        <v/>
      </c>
      <c r="M310" t="b">
        <f t="shared" si="13"/>
        <v>0</v>
      </c>
      <c r="N310">
        <v>152</v>
      </c>
      <c r="O310" t="b">
        <f>VLOOKUP(A310,Sheet2!$A$2:$G$74,5,FALSE)</f>
        <v>1</v>
      </c>
    </row>
    <row r="311" spans="1:15" x14ac:dyDescent="0.25">
      <c r="A311" t="s">
        <v>17</v>
      </c>
      <c r="B311" t="str">
        <f>VLOOKUP($A311,Sheet2!$A$2:$B$82,2,FALSE)</f>
        <v>Cr</v>
      </c>
      <c r="C311" t="s">
        <v>11</v>
      </c>
      <c r="D311" t="str">
        <f>VLOOKUP(A311,Sheet2!$A$2:$G$96,3,FALSE)</f>
        <v>tungmetaller</v>
      </c>
      <c r="E311" t="str">
        <f>VLOOKUP(A311,Sheet2!$A$2:$G$96,4,FALSE)</f>
        <v>tungmetaller</v>
      </c>
      <c r="F311" s="1">
        <v>44886</v>
      </c>
      <c r="G311" t="str">
        <f t="shared" si="14"/>
        <v>inn</v>
      </c>
      <c r="H311">
        <v>30.9</v>
      </c>
      <c r="I311" t="b">
        <f t="shared" si="12"/>
        <v>0</v>
      </c>
      <c r="J311" s="4">
        <v>30.9</v>
      </c>
      <c r="K311">
        <f>IF(LEN(VLOOKUP(B311,Sheet2!$B$2:$G$96,5,FALSE))=0,"",VLOOKUP(B311,Sheet2!$B$2:$G$96,5,FALSE))</f>
        <v>50</v>
      </c>
      <c r="L311" t="str">
        <f>IF(LEN(VLOOKUP(B311,Sheet2!$B$2:$G$96,6,FALSE))=0,"",VLOOKUP(B311,Sheet2!$B$2:$G$96,6,FALSE))</f>
        <v/>
      </c>
      <c r="M311" t="b">
        <f t="shared" si="13"/>
        <v>0</v>
      </c>
      <c r="N311">
        <v>152</v>
      </c>
      <c r="O311" t="b">
        <f>VLOOKUP(A311,Sheet2!$A$2:$G$74,5,FALSE)</f>
        <v>1</v>
      </c>
    </row>
    <row r="312" spans="1:15" x14ac:dyDescent="0.25">
      <c r="A312" t="s">
        <v>17</v>
      </c>
      <c r="B312" t="str">
        <f>VLOOKUP($A312,Sheet2!$A$2:$B$82,2,FALSE)</f>
        <v>Cr</v>
      </c>
      <c r="C312" t="s">
        <v>11</v>
      </c>
      <c r="D312" t="str">
        <f>VLOOKUP(A312,Sheet2!$A$2:$G$96,3,FALSE)</f>
        <v>tungmetaller</v>
      </c>
      <c r="E312" t="str">
        <f>VLOOKUP(A312,Sheet2!$A$2:$G$96,4,FALSE)</f>
        <v>tungmetaller</v>
      </c>
      <c r="F312" s="1">
        <v>44907</v>
      </c>
      <c r="G312" t="str">
        <f t="shared" si="14"/>
        <v>inn</v>
      </c>
      <c r="H312">
        <v>17.399999999999999</v>
      </c>
      <c r="I312" t="b">
        <f t="shared" si="12"/>
        <v>0</v>
      </c>
      <c r="J312" s="4">
        <v>17.399999999999999</v>
      </c>
      <c r="K312">
        <f>IF(LEN(VLOOKUP(B312,Sheet2!$B$2:$G$96,5,FALSE))=0,"",VLOOKUP(B312,Sheet2!$B$2:$G$96,5,FALSE))</f>
        <v>50</v>
      </c>
      <c r="L312" t="str">
        <f>IF(LEN(VLOOKUP(B312,Sheet2!$B$2:$G$96,6,FALSE))=0,"",VLOOKUP(B312,Sheet2!$B$2:$G$96,6,FALSE))</f>
        <v/>
      </c>
      <c r="M312" t="b">
        <f t="shared" si="13"/>
        <v>0</v>
      </c>
      <c r="N312">
        <v>152</v>
      </c>
      <c r="O312" t="b">
        <f>VLOOKUP(A312,Sheet2!$A$2:$G$74,5,FALSE)</f>
        <v>1</v>
      </c>
    </row>
    <row r="313" spans="1:15" x14ac:dyDescent="0.25">
      <c r="A313" t="s">
        <v>17</v>
      </c>
      <c r="B313" t="str">
        <f>VLOOKUP($A313,Sheet2!$A$2:$B$82,2,FALSE)</f>
        <v>Cr</v>
      </c>
      <c r="C313" t="s">
        <v>11</v>
      </c>
      <c r="D313" t="str">
        <f>VLOOKUP(A313,Sheet2!$A$2:$G$96,3,FALSE)</f>
        <v>tungmetaller</v>
      </c>
      <c r="E313" t="str">
        <f>VLOOKUP(A313,Sheet2!$A$2:$G$96,4,FALSE)</f>
        <v>tungmetaller</v>
      </c>
      <c r="F313" s="1">
        <v>44970</v>
      </c>
      <c r="G313" t="str">
        <f t="shared" si="14"/>
        <v>inn</v>
      </c>
      <c r="H313">
        <v>29.1</v>
      </c>
      <c r="I313" t="b">
        <f t="shared" si="12"/>
        <v>0</v>
      </c>
      <c r="J313" s="4">
        <v>29.1</v>
      </c>
      <c r="K313">
        <f>IF(LEN(VLOOKUP(B313,Sheet2!$B$2:$G$96,5,FALSE))=0,"",VLOOKUP(B313,Sheet2!$B$2:$G$96,5,FALSE))</f>
        <v>50</v>
      </c>
      <c r="L313" t="str">
        <f>IF(LEN(VLOOKUP(B313,Sheet2!$B$2:$G$96,6,FALSE))=0,"",VLOOKUP(B313,Sheet2!$B$2:$G$96,6,FALSE))</f>
        <v/>
      </c>
      <c r="M313" t="b">
        <f t="shared" si="13"/>
        <v>0</v>
      </c>
      <c r="N313">
        <v>152</v>
      </c>
      <c r="O313" t="b">
        <f>VLOOKUP(A313,Sheet2!$A$2:$G$74,5,FALSE)</f>
        <v>1</v>
      </c>
    </row>
    <row r="314" spans="1:15" x14ac:dyDescent="0.25">
      <c r="A314" t="s">
        <v>17</v>
      </c>
      <c r="B314" t="str">
        <f>VLOOKUP($A314,Sheet2!$A$2:$B$82,2,FALSE)</f>
        <v>Cr</v>
      </c>
      <c r="C314" t="s">
        <v>11</v>
      </c>
      <c r="D314" t="str">
        <f>VLOOKUP(A314,Sheet2!$A$2:$G$96,3,FALSE)</f>
        <v>tungmetaller</v>
      </c>
      <c r="E314" t="str">
        <f>VLOOKUP(A314,Sheet2!$A$2:$G$96,4,FALSE)</f>
        <v>tungmetaller</v>
      </c>
      <c r="F314" s="1">
        <v>44984</v>
      </c>
      <c r="G314" t="str">
        <f t="shared" si="14"/>
        <v>inn</v>
      </c>
      <c r="H314">
        <v>20.3</v>
      </c>
      <c r="I314" t="b">
        <f t="shared" si="12"/>
        <v>0</v>
      </c>
      <c r="J314" s="4">
        <v>20.3</v>
      </c>
      <c r="K314">
        <f>IF(LEN(VLOOKUP(B314,Sheet2!$B$2:$G$96,5,FALSE))=0,"",VLOOKUP(B314,Sheet2!$B$2:$G$96,5,FALSE))</f>
        <v>50</v>
      </c>
      <c r="L314" t="str">
        <f>IF(LEN(VLOOKUP(B314,Sheet2!$B$2:$G$96,6,FALSE))=0,"",VLOOKUP(B314,Sheet2!$B$2:$G$96,6,FALSE))</f>
        <v/>
      </c>
      <c r="M314" t="b">
        <f t="shared" si="13"/>
        <v>0</v>
      </c>
      <c r="N314">
        <v>152</v>
      </c>
      <c r="O314" t="b">
        <f>VLOOKUP(A314,Sheet2!$A$2:$G$74,5,FALSE)</f>
        <v>1</v>
      </c>
    </row>
    <row r="315" spans="1:15" x14ac:dyDescent="0.25">
      <c r="A315" t="s">
        <v>17</v>
      </c>
      <c r="B315" t="str">
        <f>VLOOKUP($A315,Sheet2!$A$2:$B$82,2,FALSE)</f>
        <v>Cr</v>
      </c>
      <c r="C315" t="s">
        <v>11</v>
      </c>
      <c r="D315" t="str">
        <f>VLOOKUP(A315,Sheet2!$A$2:$G$96,3,FALSE)</f>
        <v>tungmetaller</v>
      </c>
      <c r="E315" t="str">
        <f>VLOOKUP(A315,Sheet2!$A$2:$G$96,4,FALSE)</f>
        <v>tungmetaller</v>
      </c>
      <c r="F315" s="1">
        <v>44879</v>
      </c>
      <c r="G315" t="str">
        <f t="shared" si="14"/>
        <v>inn</v>
      </c>
      <c r="H315">
        <v>23.5</v>
      </c>
      <c r="I315" t="b">
        <f t="shared" si="12"/>
        <v>0</v>
      </c>
      <c r="J315" s="4">
        <v>23.5</v>
      </c>
      <c r="K315">
        <f>IF(LEN(VLOOKUP(B315,Sheet2!$B$2:$G$96,5,FALSE))=0,"",VLOOKUP(B315,Sheet2!$B$2:$G$96,5,FALSE))</f>
        <v>50</v>
      </c>
      <c r="L315" t="str">
        <f>IF(LEN(VLOOKUP(B315,Sheet2!$B$2:$G$96,6,FALSE))=0,"",VLOOKUP(B315,Sheet2!$B$2:$G$96,6,FALSE))</f>
        <v/>
      </c>
      <c r="M315" t="b">
        <f t="shared" si="13"/>
        <v>0</v>
      </c>
      <c r="N315">
        <v>152</v>
      </c>
      <c r="O315" t="b">
        <f>VLOOKUP(A315,Sheet2!$A$2:$G$74,5,FALSE)</f>
        <v>1</v>
      </c>
    </row>
    <row r="316" spans="1:15" x14ac:dyDescent="0.25">
      <c r="A316" t="s">
        <v>17</v>
      </c>
      <c r="B316" t="str">
        <f>VLOOKUP($A316,Sheet2!$A$2:$B$82,2,FALSE)</f>
        <v>Cr</v>
      </c>
      <c r="C316" t="s">
        <v>11</v>
      </c>
      <c r="D316" t="str">
        <f>VLOOKUP(A316,Sheet2!$A$2:$G$96,3,FALSE)</f>
        <v>tungmetaller</v>
      </c>
      <c r="E316" t="str">
        <f>VLOOKUP(A316,Sheet2!$A$2:$G$96,4,FALSE)</f>
        <v>tungmetaller</v>
      </c>
      <c r="F316" s="1">
        <v>44858</v>
      </c>
      <c r="G316" t="str">
        <f t="shared" si="14"/>
        <v>ut</v>
      </c>
      <c r="H316">
        <v>3.7</v>
      </c>
      <c r="I316" t="b">
        <f t="shared" si="12"/>
        <v>0</v>
      </c>
      <c r="J316" s="4">
        <v>3.7</v>
      </c>
      <c r="K316">
        <f>IF(LEN(VLOOKUP(B316,Sheet2!$B$2:$G$96,5,FALSE))=0,"",VLOOKUP(B316,Sheet2!$B$2:$G$96,5,FALSE))</f>
        <v>50</v>
      </c>
      <c r="L316" t="str">
        <f>IF(LEN(VLOOKUP(B316,Sheet2!$B$2:$G$96,6,FALSE))=0,"",VLOOKUP(B316,Sheet2!$B$2:$G$96,6,FALSE))</f>
        <v/>
      </c>
      <c r="M316" t="b">
        <f t="shared" si="13"/>
        <v>0</v>
      </c>
      <c r="N316">
        <v>151</v>
      </c>
      <c r="O316" t="b">
        <f>VLOOKUP(A316,Sheet2!$A$2:$G$74,5,FALSE)</f>
        <v>1</v>
      </c>
    </row>
    <row r="317" spans="1:15" x14ac:dyDescent="0.25">
      <c r="A317" s="6" t="s">
        <v>8</v>
      </c>
      <c r="B317" t="str">
        <f>VLOOKUP($A317,Sheet2!$A$2:$B$82,2,FALSE)</f>
        <v>KOF-Cr</v>
      </c>
      <c r="C317" t="s">
        <v>5</v>
      </c>
      <c r="D317" t="str">
        <f>VLOOKUP(A317,Sheet2!$A$2:$G$96,3,FALSE)</f>
        <v>vannparameter</v>
      </c>
      <c r="E317" t="str">
        <f>VLOOKUP(A317,Sheet2!$A$2:$G$96,4,FALSE)</f>
        <v>organisk materiale</v>
      </c>
      <c r="F317" s="1">
        <v>45000</v>
      </c>
      <c r="G317" t="str">
        <f t="shared" si="14"/>
        <v>slamtank</v>
      </c>
      <c r="H317" s="7"/>
      <c r="I317" t="str">
        <f t="shared" si="12"/>
        <v/>
      </c>
      <c r="K317">
        <f>IF(LEN(VLOOKUP(B317,Sheet2!$B$2:$G$96,5,FALSE))=0,"",VLOOKUP(B317,Sheet2!$B$2:$G$96,5,FALSE))</f>
        <v>600</v>
      </c>
      <c r="L317" t="str">
        <f>IF(LEN(VLOOKUP(B317,Sheet2!$B$2:$G$96,6,FALSE))=0,"",VLOOKUP(B317,Sheet2!$B$2:$G$96,6,FALSE))</f>
        <v/>
      </c>
      <c r="M317" t="str">
        <f t="shared" si="13"/>
        <v/>
      </c>
      <c r="N317">
        <v>153</v>
      </c>
      <c r="O317" t="b">
        <f>VLOOKUP(A317,Sheet2!$A$2:$G$74,5,FALSE)</f>
        <v>1</v>
      </c>
    </row>
    <row r="318" spans="1:15" x14ac:dyDescent="0.25">
      <c r="A318" t="s">
        <v>8</v>
      </c>
      <c r="B318" t="str">
        <f>VLOOKUP($A318,Sheet2!$A$2:$B$82,2,FALSE)</f>
        <v>KOF-Cr</v>
      </c>
      <c r="C318" t="s">
        <v>5</v>
      </c>
      <c r="D318" t="str">
        <f>VLOOKUP(A318,Sheet2!$A$2:$G$96,3,FALSE)</f>
        <v>vannparameter</v>
      </c>
      <c r="E318" t="str">
        <f>VLOOKUP(A318,Sheet2!$A$2:$G$96,4,FALSE)</f>
        <v>organisk materiale</v>
      </c>
      <c r="F318" s="1">
        <v>44879</v>
      </c>
      <c r="G318" t="str">
        <f t="shared" si="14"/>
        <v>inn</v>
      </c>
      <c r="H318">
        <v>570</v>
      </c>
      <c r="I318" t="b">
        <f t="shared" si="12"/>
        <v>0</v>
      </c>
      <c r="J318" s="4">
        <v>570</v>
      </c>
      <c r="K318">
        <f>IF(LEN(VLOOKUP(B318,Sheet2!$B$2:$G$96,5,FALSE))=0,"",VLOOKUP(B318,Sheet2!$B$2:$G$96,5,FALSE))</f>
        <v>600</v>
      </c>
      <c r="L318" t="str">
        <f>IF(LEN(VLOOKUP(B318,Sheet2!$B$2:$G$96,6,FALSE))=0,"",VLOOKUP(B318,Sheet2!$B$2:$G$96,6,FALSE))</f>
        <v/>
      </c>
      <c r="M318" t="b">
        <f t="shared" si="13"/>
        <v>0</v>
      </c>
      <c r="N318">
        <v>152</v>
      </c>
      <c r="O318" t="b">
        <f>VLOOKUP(A318,Sheet2!$A$2:$G$74,5,FALSE)</f>
        <v>1</v>
      </c>
    </row>
    <row r="319" spans="1:15" x14ac:dyDescent="0.25">
      <c r="A319" t="s">
        <v>8</v>
      </c>
      <c r="B319" t="str">
        <f>VLOOKUP($A319,Sheet2!$A$2:$B$82,2,FALSE)</f>
        <v>KOF-Cr</v>
      </c>
      <c r="C319" t="s">
        <v>5</v>
      </c>
      <c r="D319" t="str">
        <f>VLOOKUP(A319,Sheet2!$A$2:$G$96,3,FALSE)</f>
        <v>vannparameter</v>
      </c>
      <c r="E319" t="str">
        <f>VLOOKUP(A319,Sheet2!$A$2:$G$96,4,FALSE)</f>
        <v>organisk materiale</v>
      </c>
      <c r="F319" s="1">
        <v>44858</v>
      </c>
      <c r="G319" t="str">
        <f t="shared" si="14"/>
        <v>inn</v>
      </c>
      <c r="H319">
        <v>991</v>
      </c>
      <c r="I319" t="b">
        <f t="shared" si="12"/>
        <v>0</v>
      </c>
      <c r="J319" s="4">
        <v>991</v>
      </c>
      <c r="K319">
        <f>IF(LEN(VLOOKUP(B319,Sheet2!$B$2:$G$96,5,FALSE))=0,"",VLOOKUP(B319,Sheet2!$B$2:$G$96,5,FALSE))</f>
        <v>600</v>
      </c>
      <c r="L319" t="str">
        <f>IF(LEN(VLOOKUP(B319,Sheet2!$B$2:$G$96,6,FALSE))=0,"",VLOOKUP(B319,Sheet2!$B$2:$G$96,6,FALSE))</f>
        <v/>
      </c>
      <c r="M319" t="b">
        <f t="shared" si="13"/>
        <v>1</v>
      </c>
      <c r="N319">
        <v>152</v>
      </c>
      <c r="O319" t="b">
        <f>VLOOKUP(A319,Sheet2!$A$2:$G$74,5,FALSE)</f>
        <v>1</v>
      </c>
    </row>
    <row r="320" spans="1:15" x14ac:dyDescent="0.25">
      <c r="A320" t="s">
        <v>8</v>
      </c>
      <c r="B320" t="str">
        <f>VLOOKUP($A320,Sheet2!$A$2:$B$82,2,FALSE)</f>
        <v>KOF-Cr</v>
      </c>
      <c r="C320" t="s">
        <v>5</v>
      </c>
      <c r="D320" t="str">
        <f>VLOOKUP(A320,Sheet2!$A$2:$G$96,3,FALSE)</f>
        <v>vannparameter</v>
      </c>
      <c r="E320" t="str">
        <f>VLOOKUP(A320,Sheet2!$A$2:$G$96,4,FALSE)</f>
        <v>organisk materiale</v>
      </c>
      <c r="F320" s="1">
        <v>44865</v>
      </c>
      <c r="G320" t="str">
        <f t="shared" si="14"/>
        <v>inn</v>
      </c>
      <c r="H320">
        <v>846</v>
      </c>
      <c r="I320" t="b">
        <f t="shared" si="12"/>
        <v>0</v>
      </c>
      <c r="J320" s="4">
        <v>846</v>
      </c>
      <c r="K320">
        <f>IF(LEN(VLOOKUP(B320,Sheet2!$B$2:$G$96,5,FALSE))=0,"",VLOOKUP(B320,Sheet2!$B$2:$G$96,5,FALSE))</f>
        <v>600</v>
      </c>
      <c r="L320" t="str">
        <f>IF(LEN(VLOOKUP(B320,Sheet2!$B$2:$G$96,6,FALSE))=0,"",VLOOKUP(B320,Sheet2!$B$2:$G$96,6,FALSE))</f>
        <v/>
      </c>
      <c r="M320" t="b">
        <f t="shared" si="13"/>
        <v>1</v>
      </c>
      <c r="N320">
        <v>152</v>
      </c>
      <c r="O320" t="b">
        <f>VLOOKUP(A320,Sheet2!$A$2:$G$74,5,FALSE)</f>
        <v>1</v>
      </c>
    </row>
    <row r="321" spans="1:15" x14ac:dyDescent="0.25">
      <c r="A321" t="s">
        <v>8</v>
      </c>
      <c r="B321" t="str">
        <f>VLOOKUP($A321,Sheet2!$A$2:$B$82,2,FALSE)</f>
        <v>KOF-Cr</v>
      </c>
      <c r="C321" t="s">
        <v>5</v>
      </c>
      <c r="D321" t="str">
        <f>VLOOKUP(A321,Sheet2!$A$2:$G$96,3,FALSE)</f>
        <v>vannparameter</v>
      </c>
      <c r="E321" t="str">
        <f>VLOOKUP(A321,Sheet2!$A$2:$G$96,4,FALSE)</f>
        <v>organisk materiale</v>
      </c>
      <c r="F321" s="1">
        <v>44872</v>
      </c>
      <c r="G321" t="str">
        <f t="shared" si="14"/>
        <v>inn</v>
      </c>
      <c r="H321">
        <v>672</v>
      </c>
      <c r="I321" t="b">
        <f t="shared" si="12"/>
        <v>0</v>
      </c>
      <c r="J321" s="4">
        <v>672</v>
      </c>
      <c r="K321">
        <f>IF(LEN(VLOOKUP(B321,Sheet2!$B$2:$G$96,5,FALSE))=0,"",VLOOKUP(B321,Sheet2!$B$2:$G$96,5,FALSE))</f>
        <v>600</v>
      </c>
      <c r="L321" t="str">
        <f>IF(LEN(VLOOKUP(B321,Sheet2!$B$2:$G$96,6,FALSE))=0,"",VLOOKUP(B321,Sheet2!$B$2:$G$96,6,FALSE))</f>
        <v/>
      </c>
      <c r="M321" t="b">
        <f t="shared" si="13"/>
        <v>1</v>
      </c>
      <c r="N321">
        <v>152</v>
      </c>
      <c r="O321" t="b">
        <f>VLOOKUP(A321,Sheet2!$A$2:$G$74,5,FALSE)</f>
        <v>1</v>
      </c>
    </row>
    <row r="322" spans="1:15" x14ac:dyDescent="0.25">
      <c r="A322" t="s">
        <v>8</v>
      </c>
      <c r="B322" t="str">
        <f>VLOOKUP($A322,Sheet2!$A$2:$B$82,2,FALSE)</f>
        <v>KOF-Cr</v>
      </c>
      <c r="C322" t="s">
        <v>5</v>
      </c>
      <c r="D322" t="str">
        <f>VLOOKUP(A322,Sheet2!$A$2:$G$96,3,FALSE)</f>
        <v>vannparameter</v>
      </c>
      <c r="E322" t="str">
        <f>VLOOKUP(A322,Sheet2!$A$2:$G$96,4,FALSE)</f>
        <v>organisk materiale</v>
      </c>
      <c r="F322" s="1">
        <v>44886</v>
      </c>
      <c r="G322" t="str">
        <f t="shared" si="14"/>
        <v>inn</v>
      </c>
      <c r="H322">
        <v>1240</v>
      </c>
      <c r="I322" t="b">
        <f t="shared" ref="I322:I385" si="15">IF(ISBLANK(H322),"",IF(ISNUMBER(H322),FALSE,TRUE))</f>
        <v>0</v>
      </c>
      <c r="J322" s="4">
        <v>1240</v>
      </c>
      <c r="K322">
        <f>IF(LEN(VLOOKUP(B322,Sheet2!$B$2:$G$96,5,FALSE))=0,"",VLOOKUP(B322,Sheet2!$B$2:$G$96,5,FALSE))</f>
        <v>600</v>
      </c>
      <c r="L322" t="str">
        <f>IF(LEN(VLOOKUP(B322,Sheet2!$B$2:$G$96,6,FALSE))=0,"",VLOOKUP(B322,Sheet2!$B$2:$G$96,6,FALSE))</f>
        <v/>
      </c>
      <c r="M322" t="b">
        <f t="shared" ref="M322:M385" si="16">IF(ISBLANK(J322),"",IF(J322&gt;K322,TRUE,FALSE))</f>
        <v>1</v>
      </c>
      <c r="N322">
        <v>152</v>
      </c>
      <c r="O322" t="b">
        <f>VLOOKUP(A322,Sheet2!$A$2:$G$74,5,FALSE)</f>
        <v>1</v>
      </c>
    </row>
    <row r="323" spans="1:15" x14ac:dyDescent="0.25">
      <c r="A323" t="s">
        <v>8</v>
      </c>
      <c r="B323" t="str">
        <f>VLOOKUP($A323,Sheet2!$A$2:$B$82,2,FALSE)</f>
        <v>KOF-Cr</v>
      </c>
      <c r="C323" t="s">
        <v>5</v>
      </c>
      <c r="D323" t="str">
        <f>VLOOKUP(A323,Sheet2!$A$2:$G$96,3,FALSE)</f>
        <v>vannparameter</v>
      </c>
      <c r="E323" t="str">
        <f>VLOOKUP(A323,Sheet2!$A$2:$G$96,4,FALSE)</f>
        <v>organisk materiale</v>
      </c>
      <c r="F323" s="1">
        <v>44907</v>
      </c>
      <c r="G323" t="str">
        <f t="shared" ref="G323:G386" si="17">IF(N323=152,"inn",IF(N323=151,"ut",IF(N323=153,"slamtank")))</f>
        <v>inn</v>
      </c>
      <c r="H323">
        <v>829</v>
      </c>
      <c r="I323" t="b">
        <f t="shared" si="15"/>
        <v>0</v>
      </c>
      <c r="J323" s="4">
        <v>829</v>
      </c>
      <c r="K323">
        <f>IF(LEN(VLOOKUP(B323,Sheet2!$B$2:$G$96,5,FALSE))=0,"",VLOOKUP(B323,Sheet2!$B$2:$G$96,5,FALSE))</f>
        <v>600</v>
      </c>
      <c r="L323" t="str">
        <f>IF(LEN(VLOOKUP(B323,Sheet2!$B$2:$G$96,6,FALSE))=0,"",VLOOKUP(B323,Sheet2!$B$2:$G$96,6,FALSE))</f>
        <v/>
      </c>
      <c r="M323" t="b">
        <f t="shared" si="16"/>
        <v>1</v>
      </c>
      <c r="N323">
        <v>152</v>
      </c>
      <c r="O323" t="b">
        <f>VLOOKUP(A323,Sheet2!$A$2:$G$74,5,FALSE)</f>
        <v>1</v>
      </c>
    </row>
    <row r="324" spans="1:15" x14ac:dyDescent="0.25">
      <c r="A324" t="s">
        <v>8</v>
      </c>
      <c r="B324" t="str">
        <f>VLOOKUP($A324,Sheet2!$A$2:$B$82,2,FALSE)</f>
        <v>KOF-Cr</v>
      </c>
      <c r="C324" t="s">
        <v>5</v>
      </c>
      <c r="D324" t="str">
        <f>VLOOKUP(A324,Sheet2!$A$2:$G$96,3,FALSE)</f>
        <v>vannparameter</v>
      </c>
      <c r="E324" t="str">
        <f>VLOOKUP(A324,Sheet2!$A$2:$G$96,4,FALSE)</f>
        <v>organisk materiale</v>
      </c>
      <c r="F324" s="1">
        <v>44970</v>
      </c>
      <c r="G324" t="str">
        <f t="shared" si="17"/>
        <v>inn</v>
      </c>
      <c r="H324">
        <v>1520</v>
      </c>
      <c r="I324" t="b">
        <f t="shared" si="15"/>
        <v>0</v>
      </c>
      <c r="J324" s="4">
        <v>1520</v>
      </c>
      <c r="K324">
        <f>IF(LEN(VLOOKUP(B324,Sheet2!$B$2:$G$96,5,FALSE))=0,"",VLOOKUP(B324,Sheet2!$B$2:$G$96,5,FALSE))</f>
        <v>600</v>
      </c>
      <c r="L324" t="str">
        <f>IF(LEN(VLOOKUP(B324,Sheet2!$B$2:$G$96,6,FALSE))=0,"",VLOOKUP(B324,Sheet2!$B$2:$G$96,6,FALSE))</f>
        <v/>
      </c>
      <c r="M324" t="b">
        <f t="shared" si="16"/>
        <v>1</v>
      </c>
      <c r="N324">
        <v>152</v>
      </c>
      <c r="O324" t="b">
        <f>VLOOKUP(A324,Sheet2!$A$2:$G$74,5,FALSE)</f>
        <v>1</v>
      </c>
    </row>
    <row r="325" spans="1:15" x14ac:dyDescent="0.25">
      <c r="A325" t="s">
        <v>8</v>
      </c>
      <c r="B325" t="str">
        <f>VLOOKUP($A325,Sheet2!$A$2:$B$82,2,FALSE)</f>
        <v>KOF-Cr</v>
      </c>
      <c r="C325" t="s">
        <v>5</v>
      </c>
      <c r="D325" t="str">
        <f>VLOOKUP(A325,Sheet2!$A$2:$G$96,3,FALSE)</f>
        <v>vannparameter</v>
      </c>
      <c r="E325" t="str">
        <f>VLOOKUP(A325,Sheet2!$A$2:$G$96,4,FALSE)</f>
        <v>organisk materiale</v>
      </c>
      <c r="F325" s="1">
        <v>44984</v>
      </c>
      <c r="G325" t="str">
        <f t="shared" si="17"/>
        <v>inn</v>
      </c>
      <c r="H325">
        <v>1040</v>
      </c>
      <c r="I325" t="b">
        <f t="shared" si="15"/>
        <v>0</v>
      </c>
      <c r="J325" s="4">
        <v>1040</v>
      </c>
      <c r="K325">
        <f>IF(LEN(VLOOKUP(B325,Sheet2!$B$2:$G$96,5,FALSE))=0,"",VLOOKUP(B325,Sheet2!$B$2:$G$96,5,FALSE))</f>
        <v>600</v>
      </c>
      <c r="L325" t="str">
        <f>IF(LEN(VLOOKUP(B325,Sheet2!$B$2:$G$96,6,FALSE))=0,"",VLOOKUP(B325,Sheet2!$B$2:$G$96,6,FALSE))</f>
        <v/>
      </c>
      <c r="M325" t="b">
        <f t="shared" si="16"/>
        <v>1</v>
      </c>
      <c r="N325">
        <v>152</v>
      </c>
      <c r="O325" t="b">
        <f>VLOOKUP(A325,Sheet2!$A$2:$G$74,5,FALSE)</f>
        <v>1</v>
      </c>
    </row>
    <row r="326" spans="1:15" x14ac:dyDescent="0.25">
      <c r="A326" s="6" t="s">
        <v>8</v>
      </c>
      <c r="B326" t="str">
        <f>VLOOKUP($A326,Sheet2!$A$2:$B$82,2,FALSE)</f>
        <v>KOF-Cr</v>
      </c>
      <c r="C326" t="s">
        <v>5</v>
      </c>
      <c r="D326" t="str">
        <f>VLOOKUP(A326,Sheet2!$A$2:$G$96,3,FALSE)</f>
        <v>vannparameter</v>
      </c>
      <c r="E326" t="str">
        <f>VLOOKUP(A326,Sheet2!$A$2:$G$96,4,FALSE)</f>
        <v>organisk materiale</v>
      </c>
      <c r="F326" s="1">
        <v>45000</v>
      </c>
      <c r="G326" t="str">
        <f t="shared" si="17"/>
        <v>inn</v>
      </c>
      <c r="H326" s="6">
        <v>1790</v>
      </c>
      <c r="I326" t="b">
        <f t="shared" si="15"/>
        <v>0</v>
      </c>
      <c r="J326" s="4">
        <v>1790</v>
      </c>
      <c r="K326">
        <f>IF(LEN(VLOOKUP(B326,Sheet2!$B$2:$G$96,5,FALSE))=0,"",VLOOKUP(B326,Sheet2!$B$2:$G$96,5,FALSE))</f>
        <v>600</v>
      </c>
      <c r="L326" t="str">
        <f>IF(LEN(VLOOKUP(B326,Sheet2!$B$2:$G$96,6,FALSE))=0,"",VLOOKUP(B326,Sheet2!$B$2:$G$96,6,FALSE))</f>
        <v/>
      </c>
      <c r="M326" t="b">
        <f t="shared" si="16"/>
        <v>1</v>
      </c>
      <c r="N326">
        <v>152</v>
      </c>
      <c r="O326" t="b">
        <f>VLOOKUP(A326,Sheet2!$A$2:$G$74,5,FALSE)</f>
        <v>1</v>
      </c>
    </row>
    <row r="327" spans="1:15" x14ac:dyDescent="0.25">
      <c r="A327" t="s">
        <v>8</v>
      </c>
      <c r="B327" t="str">
        <f>VLOOKUP($A327,Sheet2!$A$2:$B$82,2,FALSE)</f>
        <v>KOF-Cr</v>
      </c>
      <c r="C327" t="s">
        <v>5</v>
      </c>
      <c r="D327" t="str">
        <f>VLOOKUP(A327,Sheet2!$A$2:$G$96,3,FALSE)</f>
        <v>vannparameter</v>
      </c>
      <c r="E327" t="str">
        <f>VLOOKUP(A327,Sheet2!$A$2:$G$96,4,FALSE)</f>
        <v>organisk materiale</v>
      </c>
      <c r="F327" s="1">
        <v>44879</v>
      </c>
      <c r="G327" t="str">
        <f t="shared" si="17"/>
        <v>ut</v>
      </c>
      <c r="H327">
        <v>450</v>
      </c>
      <c r="I327" t="b">
        <f t="shared" si="15"/>
        <v>0</v>
      </c>
      <c r="J327" s="4">
        <v>450</v>
      </c>
      <c r="K327">
        <f>IF(LEN(VLOOKUP(B327,Sheet2!$B$2:$G$96,5,FALSE))=0,"",VLOOKUP(B327,Sheet2!$B$2:$G$96,5,FALSE))</f>
        <v>600</v>
      </c>
      <c r="L327" t="str">
        <f>IF(LEN(VLOOKUP(B327,Sheet2!$B$2:$G$96,6,FALSE))=0,"",VLOOKUP(B327,Sheet2!$B$2:$G$96,6,FALSE))</f>
        <v/>
      </c>
      <c r="M327" t="b">
        <f t="shared" si="16"/>
        <v>0</v>
      </c>
      <c r="N327">
        <v>151</v>
      </c>
      <c r="O327" t="b">
        <f>VLOOKUP(A327,Sheet2!$A$2:$G$74,5,FALSE)</f>
        <v>1</v>
      </c>
    </row>
    <row r="328" spans="1:15" x14ac:dyDescent="0.25">
      <c r="A328" t="s">
        <v>8</v>
      </c>
      <c r="B328" t="str">
        <f>VLOOKUP($A328,Sheet2!$A$2:$B$82,2,FALSE)</f>
        <v>KOF-Cr</v>
      </c>
      <c r="C328" t="s">
        <v>5</v>
      </c>
      <c r="D328" t="str">
        <f>VLOOKUP(A328,Sheet2!$A$2:$G$96,3,FALSE)</f>
        <v>vannparameter</v>
      </c>
      <c r="E328" t="str">
        <f>VLOOKUP(A328,Sheet2!$A$2:$G$96,4,FALSE)</f>
        <v>organisk materiale</v>
      </c>
      <c r="F328" s="1">
        <v>44858</v>
      </c>
      <c r="G328" t="str">
        <f t="shared" si="17"/>
        <v>ut</v>
      </c>
      <c r="H328">
        <v>799</v>
      </c>
      <c r="I328" t="b">
        <f t="shared" si="15"/>
        <v>0</v>
      </c>
      <c r="J328" s="4">
        <v>799</v>
      </c>
      <c r="K328">
        <f>IF(LEN(VLOOKUP(B328,Sheet2!$B$2:$G$96,5,FALSE))=0,"",VLOOKUP(B328,Sheet2!$B$2:$G$96,5,FALSE))</f>
        <v>600</v>
      </c>
      <c r="L328" t="str">
        <f>IF(LEN(VLOOKUP(B328,Sheet2!$B$2:$G$96,6,FALSE))=0,"",VLOOKUP(B328,Sheet2!$B$2:$G$96,6,FALSE))</f>
        <v/>
      </c>
      <c r="M328" t="b">
        <f t="shared" si="16"/>
        <v>1</v>
      </c>
      <c r="N328">
        <v>151</v>
      </c>
      <c r="O328" t="b">
        <f>VLOOKUP(A328,Sheet2!$A$2:$G$74,5,FALSE)</f>
        <v>1</v>
      </c>
    </row>
    <row r="329" spans="1:15" x14ac:dyDescent="0.25">
      <c r="A329" t="s">
        <v>8</v>
      </c>
      <c r="B329" t="str">
        <f>VLOOKUP($A329,Sheet2!$A$2:$B$82,2,FALSE)</f>
        <v>KOF-Cr</v>
      </c>
      <c r="C329" t="s">
        <v>5</v>
      </c>
      <c r="D329" t="str">
        <f>VLOOKUP(A329,Sheet2!$A$2:$G$96,3,FALSE)</f>
        <v>vannparameter</v>
      </c>
      <c r="E329" t="str">
        <f>VLOOKUP(A329,Sheet2!$A$2:$G$96,4,FALSE)</f>
        <v>organisk materiale</v>
      </c>
      <c r="F329" s="1">
        <v>44865</v>
      </c>
      <c r="G329" t="str">
        <f t="shared" si="17"/>
        <v>ut</v>
      </c>
      <c r="H329">
        <v>543</v>
      </c>
      <c r="I329" t="b">
        <f t="shared" si="15"/>
        <v>0</v>
      </c>
      <c r="J329" s="4">
        <v>543</v>
      </c>
      <c r="K329">
        <f>IF(LEN(VLOOKUP(B329,Sheet2!$B$2:$G$96,5,FALSE))=0,"",VLOOKUP(B329,Sheet2!$B$2:$G$96,5,FALSE))</f>
        <v>600</v>
      </c>
      <c r="L329" t="str">
        <f>IF(LEN(VLOOKUP(B329,Sheet2!$B$2:$G$96,6,FALSE))=0,"",VLOOKUP(B329,Sheet2!$B$2:$G$96,6,FALSE))</f>
        <v/>
      </c>
      <c r="M329" t="b">
        <f t="shared" si="16"/>
        <v>0</v>
      </c>
      <c r="N329">
        <v>151</v>
      </c>
      <c r="O329" t="b">
        <f>VLOOKUP(A329,Sheet2!$A$2:$G$74,5,FALSE)</f>
        <v>1</v>
      </c>
    </row>
    <row r="330" spans="1:15" x14ac:dyDescent="0.25">
      <c r="A330" t="s">
        <v>8</v>
      </c>
      <c r="B330" t="str">
        <f>VLOOKUP($A330,Sheet2!$A$2:$B$82,2,FALSE)</f>
        <v>KOF-Cr</v>
      </c>
      <c r="C330" t="s">
        <v>5</v>
      </c>
      <c r="D330" t="str">
        <f>VLOOKUP(A330,Sheet2!$A$2:$G$96,3,FALSE)</f>
        <v>vannparameter</v>
      </c>
      <c r="E330" t="str">
        <f>VLOOKUP(A330,Sheet2!$A$2:$G$96,4,FALSE)</f>
        <v>organisk materiale</v>
      </c>
      <c r="F330" s="1">
        <v>44872</v>
      </c>
      <c r="G330" t="str">
        <f t="shared" si="17"/>
        <v>ut</v>
      </c>
      <c r="H330">
        <v>472</v>
      </c>
      <c r="I330" t="b">
        <f t="shared" si="15"/>
        <v>0</v>
      </c>
      <c r="J330" s="4">
        <v>472</v>
      </c>
      <c r="K330">
        <f>IF(LEN(VLOOKUP(B330,Sheet2!$B$2:$G$96,5,FALSE))=0,"",VLOOKUP(B330,Sheet2!$B$2:$G$96,5,FALSE))</f>
        <v>600</v>
      </c>
      <c r="L330" t="str">
        <f>IF(LEN(VLOOKUP(B330,Sheet2!$B$2:$G$96,6,FALSE))=0,"",VLOOKUP(B330,Sheet2!$B$2:$G$96,6,FALSE))</f>
        <v/>
      </c>
      <c r="M330" t="b">
        <f t="shared" si="16"/>
        <v>0</v>
      </c>
      <c r="N330">
        <v>151</v>
      </c>
      <c r="O330" t="b">
        <f>VLOOKUP(A330,Sheet2!$A$2:$G$74,5,FALSE)</f>
        <v>1</v>
      </c>
    </row>
    <row r="331" spans="1:15" x14ac:dyDescent="0.25">
      <c r="A331" t="s">
        <v>8</v>
      </c>
      <c r="B331" t="str">
        <f>VLOOKUP($A331,Sheet2!$A$2:$B$82,2,FALSE)</f>
        <v>KOF-Cr</v>
      </c>
      <c r="C331" t="s">
        <v>5</v>
      </c>
      <c r="D331" t="str">
        <f>VLOOKUP(A331,Sheet2!$A$2:$G$96,3,FALSE)</f>
        <v>vannparameter</v>
      </c>
      <c r="E331" t="str">
        <f>VLOOKUP(A331,Sheet2!$A$2:$G$96,4,FALSE)</f>
        <v>organisk materiale</v>
      </c>
      <c r="F331" s="1">
        <v>44886</v>
      </c>
      <c r="G331" t="str">
        <f t="shared" si="17"/>
        <v>ut</v>
      </c>
      <c r="H331">
        <v>597</v>
      </c>
      <c r="I331" t="b">
        <f t="shared" si="15"/>
        <v>0</v>
      </c>
      <c r="J331" s="4">
        <v>597</v>
      </c>
      <c r="K331">
        <f>IF(LEN(VLOOKUP(B331,Sheet2!$B$2:$G$96,5,FALSE))=0,"",VLOOKUP(B331,Sheet2!$B$2:$G$96,5,FALSE))</f>
        <v>600</v>
      </c>
      <c r="L331" t="str">
        <f>IF(LEN(VLOOKUP(B331,Sheet2!$B$2:$G$96,6,FALSE))=0,"",VLOOKUP(B331,Sheet2!$B$2:$G$96,6,FALSE))</f>
        <v/>
      </c>
      <c r="M331" t="b">
        <f t="shared" si="16"/>
        <v>0</v>
      </c>
      <c r="N331">
        <v>151</v>
      </c>
      <c r="O331" t="b">
        <f>VLOOKUP(A331,Sheet2!$A$2:$G$74,5,FALSE)</f>
        <v>1</v>
      </c>
    </row>
    <row r="332" spans="1:15" x14ac:dyDescent="0.25">
      <c r="A332" t="s">
        <v>8</v>
      </c>
      <c r="B332" t="str">
        <f>VLOOKUP($A332,Sheet2!$A$2:$B$82,2,FALSE)</f>
        <v>KOF-Cr</v>
      </c>
      <c r="C332" t="s">
        <v>5</v>
      </c>
      <c r="D332" t="str">
        <f>VLOOKUP(A332,Sheet2!$A$2:$G$96,3,FALSE)</f>
        <v>vannparameter</v>
      </c>
      <c r="E332" t="str">
        <f>VLOOKUP(A332,Sheet2!$A$2:$G$96,4,FALSE)</f>
        <v>organisk materiale</v>
      </c>
      <c r="F332" s="1">
        <v>44907</v>
      </c>
      <c r="G332" t="str">
        <f t="shared" si="17"/>
        <v>ut</v>
      </c>
      <c r="H332">
        <v>688</v>
      </c>
      <c r="I332" t="b">
        <f t="shared" si="15"/>
        <v>0</v>
      </c>
      <c r="J332" s="4">
        <v>688</v>
      </c>
      <c r="K332">
        <f>IF(LEN(VLOOKUP(B332,Sheet2!$B$2:$G$96,5,FALSE))=0,"",VLOOKUP(B332,Sheet2!$B$2:$G$96,5,FALSE))</f>
        <v>600</v>
      </c>
      <c r="L332" t="str">
        <f>IF(LEN(VLOOKUP(B332,Sheet2!$B$2:$G$96,6,FALSE))=0,"",VLOOKUP(B332,Sheet2!$B$2:$G$96,6,FALSE))</f>
        <v/>
      </c>
      <c r="M332" t="b">
        <f t="shared" si="16"/>
        <v>1</v>
      </c>
      <c r="N332">
        <v>151</v>
      </c>
      <c r="O332" t="b">
        <f>VLOOKUP(A332,Sheet2!$A$2:$G$74,5,FALSE)</f>
        <v>1</v>
      </c>
    </row>
    <row r="333" spans="1:15" x14ac:dyDescent="0.25">
      <c r="A333" t="s">
        <v>8</v>
      </c>
      <c r="B333" t="str">
        <f>VLOOKUP($A333,Sheet2!$A$2:$B$82,2,FALSE)</f>
        <v>KOF-Cr</v>
      </c>
      <c r="C333" t="s">
        <v>5</v>
      </c>
      <c r="D333" t="str">
        <f>VLOOKUP(A333,Sheet2!$A$2:$G$96,3,FALSE)</f>
        <v>vannparameter</v>
      </c>
      <c r="E333" t="str">
        <f>VLOOKUP(A333,Sheet2!$A$2:$G$96,4,FALSE)</f>
        <v>organisk materiale</v>
      </c>
      <c r="F333" s="1">
        <v>44970</v>
      </c>
      <c r="G333" t="str">
        <f t="shared" si="17"/>
        <v>ut</v>
      </c>
      <c r="H333">
        <v>839</v>
      </c>
      <c r="I333" t="b">
        <f t="shared" si="15"/>
        <v>0</v>
      </c>
      <c r="J333" s="4">
        <v>839</v>
      </c>
      <c r="K333">
        <f>IF(LEN(VLOOKUP(B333,Sheet2!$B$2:$G$96,5,FALSE))=0,"",VLOOKUP(B333,Sheet2!$B$2:$G$96,5,FALSE))</f>
        <v>600</v>
      </c>
      <c r="L333" t="str">
        <f>IF(LEN(VLOOKUP(B333,Sheet2!$B$2:$G$96,6,FALSE))=0,"",VLOOKUP(B333,Sheet2!$B$2:$G$96,6,FALSE))</f>
        <v/>
      </c>
      <c r="M333" t="b">
        <f t="shared" si="16"/>
        <v>1</v>
      </c>
      <c r="N333">
        <v>151</v>
      </c>
      <c r="O333" t="b">
        <f>VLOOKUP(A333,Sheet2!$A$2:$G$74,5,FALSE)</f>
        <v>1</v>
      </c>
    </row>
    <row r="334" spans="1:15" x14ac:dyDescent="0.25">
      <c r="A334" t="s">
        <v>8</v>
      </c>
      <c r="B334" t="str">
        <f>VLOOKUP($A334,Sheet2!$A$2:$B$82,2,FALSE)</f>
        <v>KOF-Cr</v>
      </c>
      <c r="C334" t="s">
        <v>5</v>
      </c>
      <c r="D334" t="str">
        <f>VLOOKUP(A334,Sheet2!$A$2:$G$96,3,FALSE)</f>
        <v>vannparameter</v>
      </c>
      <c r="E334" t="str">
        <f>VLOOKUP(A334,Sheet2!$A$2:$G$96,4,FALSE)</f>
        <v>organisk materiale</v>
      </c>
      <c r="F334" s="1">
        <v>44984</v>
      </c>
      <c r="G334" t="str">
        <f t="shared" si="17"/>
        <v>ut</v>
      </c>
      <c r="H334">
        <v>646</v>
      </c>
      <c r="I334" t="b">
        <f t="shared" si="15"/>
        <v>0</v>
      </c>
      <c r="J334" s="4">
        <v>646</v>
      </c>
      <c r="K334">
        <f>IF(LEN(VLOOKUP(B334,Sheet2!$B$2:$G$96,5,FALSE))=0,"",VLOOKUP(B334,Sheet2!$B$2:$G$96,5,FALSE))</f>
        <v>600</v>
      </c>
      <c r="L334" t="str">
        <f>IF(LEN(VLOOKUP(B334,Sheet2!$B$2:$G$96,6,FALSE))=0,"",VLOOKUP(B334,Sheet2!$B$2:$G$96,6,FALSE))</f>
        <v/>
      </c>
      <c r="M334" t="b">
        <f t="shared" si="16"/>
        <v>1</v>
      </c>
      <c r="N334">
        <v>151</v>
      </c>
      <c r="O334" t="b">
        <f>VLOOKUP(A334,Sheet2!$A$2:$G$74,5,FALSE)</f>
        <v>1</v>
      </c>
    </row>
    <row r="335" spans="1:15" x14ac:dyDescent="0.25">
      <c r="A335" s="6" t="s">
        <v>8</v>
      </c>
      <c r="B335" t="str">
        <f>VLOOKUP($A335,Sheet2!$A$2:$B$82,2,FALSE)</f>
        <v>KOF-Cr</v>
      </c>
      <c r="C335" t="s">
        <v>5</v>
      </c>
      <c r="D335" t="str">
        <f>VLOOKUP(A335,Sheet2!$A$2:$G$96,3,FALSE)</f>
        <v>vannparameter</v>
      </c>
      <c r="E335" t="str">
        <f>VLOOKUP(A335,Sheet2!$A$2:$G$96,4,FALSE)</f>
        <v>organisk materiale</v>
      </c>
      <c r="F335" s="1">
        <v>45000</v>
      </c>
      <c r="G335" t="str">
        <f t="shared" si="17"/>
        <v>ut</v>
      </c>
      <c r="H335" s="6">
        <v>432</v>
      </c>
      <c r="I335" t="b">
        <f t="shared" si="15"/>
        <v>0</v>
      </c>
      <c r="J335" s="4">
        <v>432</v>
      </c>
      <c r="K335">
        <f>IF(LEN(VLOOKUP(B335,Sheet2!$B$2:$G$96,5,FALSE))=0,"",VLOOKUP(B335,Sheet2!$B$2:$G$96,5,FALSE))</f>
        <v>600</v>
      </c>
      <c r="L335" t="str">
        <f>IF(LEN(VLOOKUP(B335,Sheet2!$B$2:$G$96,6,FALSE))=0,"",VLOOKUP(B335,Sheet2!$B$2:$G$96,6,FALSE))</f>
        <v/>
      </c>
      <c r="M335" t="b">
        <f t="shared" si="16"/>
        <v>0</v>
      </c>
      <c r="N335">
        <v>151</v>
      </c>
      <c r="O335" t="b">
        <f>VLOOKUP(A335,Sheet2!$A$2:$G$74,5,FALSE)</f>
        <v>1</v>
      </c>
    </row>
    <row r="336" spans="1:15" x14ac:dyDescent="0.25">
      <c r="A336" t="s">
        <v>17</v>
      </c>
      <c r="B336" t="str">
        <f>VLOOKUP($A336,Sheet2!$A$2:$B$82,2,FALSE)</f>
        <v>Cr</v>
      </c>
      <c r="C336" t="s">
        <v>11</v>
      </c>
      <c r="D336" t="str">
        <f>VLOOKUP(A336,Sheet2!$A$2:$G$96,3,FALSE)</f>
        <v>tungmetaller</v>
      </c>
      <c r="E336" t="str">
        <f>VLOOKUP(A336,Sheet2!$A$2:$G$96,4,FALSE)</f>
        <v>tungmetaller</v>
      </c>
      <c r="F336" s="1">
        <v>44865</v>
      </c>
      <c r="G336" t="str">
        <f t="shared" si="17"/>
        <v>ut</v>
      </c>
      <c r="H336">
        <v>4.9000000000000004</v>
      </c>
      <c r="I336" t="b">
        <f t="shared" si="15"/>
        <v>0</v>
      </c>
      <c r="J336" s="4">
        <v>4.9000000000000004</v>
      </c>
      <c r="K336">
        <f>IF(LEN(VLOOKUP(B336,Sheet2!$B$2:$G$96,5,FALSE))=0,"",VLOOKUP(B336,Sheet2!$B$2:$G$96,5,FALSE))</f>
        <v>50</v>
      </c>
      <c r="L336" t="str">
        <f>IF(LEN(VLOOKUP(B336,Sheet2!$B$2:$G$96,6,FALSE))=0,"",VLOOKUP(B336,Sheet2!$B$2:$G$96,6,FALSE))</f>
        <v/>
      </c>
      <c r="M336" t="b">
        <f t="shared" si="16"/>
        <v>0</v>
      </c>
      <c r="N336">
        <v>151</v>
      </c>
      <c r="O336" t="b">
        <f>VLOOKUP(A336,Sheet2!$A$2:$G$74,5,FALSE)</f>
        <v>1</v>
      </c>
    </row>
    <row r="337" spans="1:15" x14ac:dyDescent="0.25">
      <c r="A337" s="6" t="s">
        <v>17</v>
      </c>
      <c r="B337" t="str">
        <f>VLOOKUP($A337,Sheet2!$A$2:$B$82,2,FALSE)</f>
        <v>Cr</v>
      </c>
      <c r="C337" s="7" t="s">
        <v>121</v>
      </c>
      <c r="D337" t="str">
        <f>VLOOKUP(A337,Sheet2!$A$2:$G$96,3,FALSE)</f>
        <v>tungmetaller</v>
      </c>
      <c r="E337" t="str">
        <f>VLOOKUP(A337,Sheet2!$A$2:$G$96,4,FALSE)</f>
        <v>tungmetaller</v>
      </c>
      <c r="F337" s="1">
        <v>45000</v>
      </c>
      <c r="G337" t="str">
        <f t="shared" si="17"/>
        <v>slamtank</v>
      </c>
      <c r="H337" s="7">
        <v>0.36</v>
      </c>
      <c r="I337" t="b">
        <f t="shared" si="15"/>
        <v>0</v>
      </c>
      <c r="J337" s="4">
        <v>0.36</v>
      </c>
      <c r="K337">
        <f>IF(LEN(VLOOKUP(B337,Sheet2!$B$2:$G$96,5,FALSE))=0,"",VLOOKUP(B337,Sheet2!$B$2:$G$96,5,FALSE))</f>
        <v>50</v>
      </c>
      <c r="L337" t="str">
        <f>IF(LEN(VLOOKUP(B337,Sheet2!$B$2:$G$96,6,FALSE))=0,"",VLOOKUP(B337,Sheet2!$B$2:$G$96,6,FALSE))</f>
        <v/>
      </c>
      <c r="M337" t="b">
        <f t="shared" si="16"/>
        <v>0</v>
      </c>
      <c r="N337">
        <v>153</v>
      </c>
      <c r="O337" t="b">
        <f>VLOOKUP(A337,Sheet2!$A$2:$G$74,5,FALSE)</f>
        <v>1</v>
      </c>
    </row>
    <row r="338" spans="1:15" x14ac:dyDescent="0.25">
      <c r="A338" t="s">
        <v>17</v>
      </c>
      <c r="B338" t="str">
        <f>VLOOKUP($A338,Sheet2!$A$2:$B$82,2,FALSE)</f>
        <v>Cr</v>
      </c>
      <c r="C338" t="s">
        <v>11</v>
      </c>
      <c r="D338" t="str">
        <f>VLOOKUP(A338,Sheet2!$A$2:$G$96,3,FALSE)</f>
        <v>tungmetaller</v>
      </c>
      <c r="E338" t="str">
        <f>VLOOKUP(A338,Sheet2!$A$2:$G$96,4,FALSE)</f>
        <v>tungmetaller</v>
      </c>
      <c r="F338" s="1">
        <v>44872</v>
      </c>
      <c r="G338" t="str">
        <f t="shared" si="17"/>
        <v>ut</v>
      </c>
      <c r="H338">
        <v>4</v>
      </c>
      <c r="I338" t="b">
        <f t="shared" si="15"/>
        <v>0</v>
      </c>
      <c r="J338" s="4">
        <v>4</v>
      </c>
      <c r="K338">
        <f>IF(LEN(VLOOKUP(B338,Sheet2!$B$2:$G$96,5,FALSE))=0,"",VLOOKUP(B338,Sheet2!$B$2:$G$96,5,FALSE))</f>
        <v>50</v>
      </c>
      <c r="L338" t="str">
        <f>IF(LEN(VLOOKUP(B338,Sheet2!$B$2:$G$96,6,FALSE))=0,"",VLOOKUP(B338,Sheet2!$B$2:$G$96,6,FALSE))</f>
        <v/>
      </c>
      <c r="M338" t="b">
        <f t="shared" si="16"/>
        <v>0</v>
      </c>
      <c r="N338">
        <v>151</v>
      </c>
      <c r="O338" t="b">
        <f>VLOOKUP(A338,Sheet2!$A$2:$G$74,5,FALSE)</f>
        <v>1</v>
      </c>
    </row>
    <row r="339" spans="1:15" x14ac:dyDescent="0.25">
      <c r="A339" t="s">
        <v>17</v>
      </c>
      <c r="B339" t="str">
        <f>VLOOKUP($A339,Sheet2!$A$2:$B$82,2,FALSE)</f>
        <v>Cr</v>
      </c>
      <c r="C339" t="s">
        <v>11</v>
      </c>
      <c r="D339" t="str">
        <f>VLOOKUP(A339,Sheet2!$A$2:$G$96,3,FALSE)</f>
        <v>tungmetaller</v>
      </c>
      <c r="E339" t="str">
        <f>VLOOKUP(A339,Sheet2!$A$2:$G$96,4,FALSE)</f>
        <v>tungmetaller</v>
      </c>
      <c r="F339" s="1">
        <v>44886</v>
      </c>
      <c r="G339" t="str">
        <f t="shared" si="17"/>
        <v>ut</v>
      </c>
      <c r="H339">
        <v>8</v>
      </c>
      <c r="I339" t="b">
        <f t="shared" si="15"/>
        <v>0</v>
      </c>
      <c r="J339" s="4">
        <v>8</v>
      </c>
      <c r="K339">
        <f>IF(LEN(VLOOKUP(B339,Sheet2!$B$2:$G$96,5,FALSE))=0,"",VLOOKUP(B339,Sheet2!$B$2:$G$96,5,FALSE))</f>
        <v>50</v>
      </c>
      <c r="L339" t="str">
        <f>IF(LEN(VLOOKUP(B339,Sheet2!$B$2:$G$96,6,FALSE))=0,"",VLOOKUP(B339,Sheet2!$B$2:$G$96,6,FALSE))</f>
        <v/>
      </c>
      <c r="M339" t="b">
        <f t="shared" si="16"/>
        <v>0</v>
      </c>
      <c r="N339">
        <v>151</v>
      </c>
      <c r="O339" t="b">
        <f>VLOOKUP(A339,Sheet2!$A$2:$G$74,5,FALSE)</f>
        <v>1</v>
      </c>
    </row>
    <row r="340" spans="1:15" x14ac:dyDescent="0.25">
      <c r="A340" t="s">
        <v>17</v>
      </c>
      <c r="B340" t="str">
        <f>VLOOKUP($A340,Sheet2!$A$2:$B$82,2,FALSE)</f>
        <v>Cr</v>
      </c>
      <c r="C340" t="s">
        <v>11</v>
      </c>
      <c r="D340" t="str">
        <f>VLOOKUP(A340,Sheet2!$A$2:$G$96,3,FALSE)</f>
        <v>tungmetaller</v>
      </c>
      <c r="E340" t="str">
        <f>VLOOKUP(A340,Sheet2!$A$2:$G$96,4,FALSE)</f>
        <v>tungmetaller</v>
      </c>
      <c r="F340" s="1">
        <v>44907</v>
      </c>
      <c r="G340" t="str">
        <f t="shared" si="17"/>
        <v>ut</v>
      </c>
      <c r="H340">
        <v>7.4</v>
      </c>
      <c r="I340" t="b">
        <f t="shared" si="15"/>
        <v>0</v>
      </c>
      <c r="J340" s="4">
        <v>7.4</v>
      </c>
      <c r="K340">
        <f>IF(LEN(VLOOKUP(B340,Sheet2!$B$2:$G$96,5,FALSE))=0,"",VLOOKUP(B340,Sheet2!$B$2:$G$96,5,FALSE))</f>
        <v>50</v>
      </c>
      <c r="L340" t="str">
        <f>IF(LEN(VLOOKUP(B340,Sheet2!$B$2:$G$96,6,FALSE))=0,"",VLOOKUP(B340,Sheet2!$B$2:$G$96,6,FALSE))</f>
        <v/>
      </c>
      <c r="M340" t="b">
        <f t="shared" si="16"/>
        <v>0</v>
      </c>
      <c r="N340">
        <v>151</v>
      </c>
      <c r="O340" t="b">
        <f>VLOOKUP(A340,Sheet2!$A$2:$G$74,5,FALSE)</f>
        <v>1</v>
      </c>
    </row>
    <row r="341" spans="1:15" x14ac:dyDescent="0.25">
      <c r="A341" t="s">
        <v>17</v>
      </c>
      <c r="B341" t="str">
        <f>VLOOKUP($A341,Sheet2!$A$2:$B$82,2,FALSE)</f>
        <v>Cr</v>
      </c>
      <c r="C341" t="s">
        <v>11</v>
      </c>
      <c r="D341" t="str">
        <f>VLOOKUP(A341,Sheet2!$A$2:$G$96,3,FALSE)</f>
        <v>tungmetaller</v>
      </c>
      <c r="E341" t="str">
        <f>VLOOKUP(A341,Sheet2!$A$2:$G$96,4,FALSE)</f>
        <v>tungmetaller</v>
      </c>
      <c r="F341" s="1">
        <v>44970</v>
      </c>
      <c r="G341" t="str">
        <f t="shared" si="17"/>
        <v>ut</v>
      </c>
      <c r="H341">
        <v>5.4</v>
      </c>
      <c r="I341" t="b">
        <f t="shared" si="15"/>
        <v>0</v>
      </c>
      <c r="J341" s="4">
        <v>5.4</v>
      </c>
      <c r="K341">
        <f>IF(LEN(VLOOKUP(B341,Sheet2!$B$2:$G$96,5,FALSE))=0,"",VLOOKUP(B341,Sheet2!$B$2:$G$96,5,FALSE))</f>
        <v>50</v>
      </c>
      <c r="L341" t="str">
        <f>IF(LEN(VLOOKUP(B341,Sheet2!$B$2:$G$96,6,FALSE))=0,"",VLOOKUP(B341,Sheet2!$B$2:$G$96,6,FALSE))</f>
        <v/>
      </c>
      <c r="M341" t="b">
        <f t="shared" si="16"/>
        <v>0</v>
      </c>
      <c r="N341">
        <v>151</v>
      </c>
      <c r="O341" t="b">
        <f>VLOOKUP(A341,Sheet2!$A$2:$G$74,5,FALSE)</f>
        <v>1</v>
      </c>
    </row>
    <row r="342" spans="1:15" x14ac:dyDescent="0.25">
      <c r="A342" t="s">
        <v>17</v>
      </c>
      <c r="B342" t="str">
        <f>VLOOKUP($A342,Sheet2!$A$2:$B$82,2,FALSE)</f>
        <v>Cr</v>
      </c>
      <c r="C342" t="s">
        <v>11</v>
      </c>
      <c r="D342" t="str">
        <f>VLOOKUP(A342,Sheet2!$A$2:$G$96,3,FALSE)</f>
        <v>tungmetaller</v>
      </c>
      <c r="E342" t="str">
        <f>VLOOKUP(A342,Sheet2!$A$2:$G$96,4,FALSE)</f>
        <v>tungmetaller</v>
      </c>
      <c r="F342" s="1">
        <v>44984</v>
      </c>
      <c r="G342" t="str">
        <f t="shared" si="17"/>
        <v>ut</v>
      </c>
      <c r="H342">
        <v>16.5</v>
      </c>
      <c r="I342" t="b">
        <f t="shared" si="15"/>
        <v>0</v>
      </c>
      <c r="J342" s="4">
        <v>16.5</v>
      </c>
      <c r="K342">
        <f>IF(LEN(VLOOKUP(B342,Sheet2!$B$2:$G$96,5,FALSE))=0,"",VLOOKUP(B342,Sheet2!$B$2:$G$96,5,FALSE))</f>
        <v>50</v>
      </c>
      <c r="L342" t="str">
        <f>IF(LEN(VLOOKUP(B342,Sheet2!$B$2:$G$96,6,FALSE))=0,"",VLOOKUP(B342,Sheet2!$B$2:$G$96,6,FALSE))</f>
        <v/>
      </c>
      <c r="M342" t="b">
        <f t="shared" si="16"/>
        <v>0</v>
      </c>
      <c r="N342">
        <v>151</v>
      </c>
      <c r="O342" t="b">
        <f>VLOOKUP(A342,Sheet2!$A$2:$G$74,5,FALSE)</f>
        <v>1</v>
      </c>
    </row>
    <row r="343" spans="1:15" x14ac:dyDescent="0.25">
      <c r="A343" t="s">
        <v>17</v>
      </c>
      <c r="B343" t="str">
        <f>VLOOKUP($A343,Sheet2!$A$2:$B$82,2,FALSE)</f>
        <v>Cr</v>
      </c>
      <c r="C343" t="s">
        <v>11</v>
      </c>
      <c r="D343" t="str">
        <f>VLOOKUP(A343,Sheet2!$A$2:$G$96,3,FALSE)</f>
        <v>tungmetaller</v>
      </c>
      <c r="E343" t="str">
        <f>VLOOKUP(A343,Sheet2!$A$2:$G$96,4,FALSE)</f>
        <v>tungmetaller</v>
      </c>
      <c r="F343" s="1">
        <v>44879</v>
      </c>
      <c r="G343" t="str">
        <f t="shared" si="17"/>
        <v>ut</v>
      </c>
      <c r="H343">
        <v>6.2</v>
      </c>
      <c r="I343" t="b">
        <f t="shared" si="15"/>
        <v>0</v>
      </c>
      <c r="J343" s="4">
        <v>6.2</v>
      </c>
      <c r="K343">
        <f>IF(LEN(VLOOKUP(B343,Sheet2!$B$2:$G$96,5,FALSE))=0,"",VLOOKUP(B343,Sheet2!$B$2:$G$96,5,FALSE))</f>
        <v>50</v>
      </c>
      <c r="L343" t="str">
        <f>IF(LEN(VLOOKUP(B343,Sheet2!$B$2:$G$96,6,FALSE))=0,"",VLOOKUP(B343,Sheet2!$B$2:$G$96,6,FALSE))</f>
        <v/>
      </c>
      <c r="M343" t="b">
        <f t="shared" si="16"/>
        <v>0</v>
      </c>
      <c r="N343">
        <v>151</v>
      </c>
      <c r="O343" t="b">
        <f>VLOOKUP(A343,Sheet2!$A$2:$G$74,5,FALSE)</f>
        <v>1</v>
      </c>
    </row>
    <row r="344" spans="1:15" x14ac:dyDescent="0.25">
      <c r="A344" s="6" t="s">
        <v>17</v>
      </c>
      <c r="B344" t="str">
        <f>VLOOKUP($A344,Sheet2!$A$2:$B$82,2,FALSE)</f>
        <v>Cr</v>
      </c>
      <c r="C344" t="s">
        <v>11</v>
      </c>
      <c r="D344" t="str">
        <f>VLOOKUP(A344,Sheet2!$A$2:$G$96,3,FALSE)</f>
        <v>tungmetaller</v>
      </c>
      <c r="E344" t="str">
        <f>VLOOKUP(A344,Sheet2!$A$2:$G$96,4,FALSE)</f>
        <v>tungmetaller</v>
      </c>
      <c r="F344" s="1">
        <v>45000</v>
      </c>
      <c r="G344" t="str">
        <f t="shared" si="17"/>
        <v>ut</v>
      </c>
      <c r="H344" s="6">
        <v>3.6</v>
      </c>
      <c r="I344" t="b">
        <f t="shared" si="15"/>
        <v>0</v>
      </c>
      <c r="J344" s="4">
        <v>3.6</v>
      </c>
      <c r="K344">
        <f>IF(LEN(VLOOKUP(B344,Sheet2!$B$2:$G$96,5,FALSE))=0,"",VLOOKUP(B344,Sheet2!$B$2:$G$96,5,FALSE))</f>
        <v>50</v>
      </c>
      <c r="L344" t="str">
        <f>IF(LEN(VLOOKUP(B344,Sheet2!$B$2:$G$96,6,FALSE))=0,"",VLOOKUP(B344,Sheet2!$B$2:$G$96,6,FALSE))</f>
        <v/>
      </c>
      <c r="M344" t="b">
        <f t="shared" si="16"/>
        <v>0</v>
      </c>
      <c r="N344">
        <v>151</v>
      </c>
      <c r="O344" t="b">
        <f>VLOOKUP(A344,Sheet2!$A$2:$G$74,5,FALSE)</f>
        <v>1</v>
      </c>
    </row>
    <row r="345" spans="1:15" x14ac:dyDescent="0.25">
      <c r="A345" s="6" t="s">
        <v>17</v>
      </c>
      <c r="B345" t="str">
        <f>VLOOKUP($A345,Sheet2!$A$2:$B$82,2,FALSE)</f>
        <v>Cr</v>
      </c>
      <c r="C345" t="s">
        <v>11</v>
      </c>
      <c r="D345" t="str">
        <f>VLOOKUP(A345,Sheet2!$A$2:$G$96,3,FALSE)</f>
        <v>tungmetaller</v>
      </c>
      <c r="E345" t="str">
        <f>VLOOKUP(A345,Sheet2!$A$2:$G$96,4,FALSE)</f>
        <v>tungmetaller</v>
      </c>
      <c r="F345" s="1">
        <v>45000</v>
      </c>
      <c r="G345" t="str">
        <f t="shared" si="17"/>
        <v>slamtank</v>
      </c>
      <c r="H345" s="7"/>
      <c r="I345" t="str">
        <f t="shared" si="15"/>
        <v/>
      </c>
      <c r="J345" s="4" t="s">
        <v>119</v>
      </c>
      <c r="K345">
        <f>IF(LEN(VLOOKUP(B345,Sheet2!$B$2:$G$96,5,FALSE))=0,"",VLOOKUP(B345,Sheet2!$B$2:$G$96,5,FALSE))</f>
        <v>50</v>
      </c>
      <c r="L345" t="str">
        <f>IF(LEN(VLOOKUP(B345,Sheet2!$B$2:$G$96,6,FALSE))=0,"",VLOOKUP(B345,Sheet2!$B$2:$G$96,6,FALSE))</f>
        <v/>
      </c>
      <c r="M345" t="b">
        <f t="shared" si="16"/>
        <v>1</v>
      </c>
      <c r="N345">
        <v>153</v>
      </c>
      <c r="O345" t="b">
        <f>VLOOKUP(A345,Sheet2!$A$2:$G$74,5,FALSE)</f>
        <v>1</v>
      </c>
    </row>
    <row r="346" spans="1:15" x14ac:dyDescent="0.25">
      <c r="A346" s="6" t="s">
        <v>17</v>
      </c>
      <c r="B346" t="str">
        <f>VLOOKUP($A346,Sheet2!$A$2:$B$82,2,FALSE)</f>
        <v>Cr</v>
      </c>
      <c r="C346" t="s">
        <v>11</v>
      </c>
      <c r="D346" t="str">
        <f>VLOOKUP(A346,Sheet2!$A$2:$G$96,3,FALSE)</f>
        <v>tungmetaller</v>
      </c>
      <c r="E346" t="str">
        <f>VLOOKUP(A346,Sheet2!$A$2:$G$96,4,FALSE)</f>
        <v>tungmetaller</v>
      </c>
      <c r="F346" s="1">
        <v>45000</v>
      </c>
      <c r="G346" t="str">
        <f t="shared" si="17"/>
        <v>inn</v>
      </c>
      <c r="H346" s="6">
        <v>55.1</v>
      </c>
      <c r="I346" t="b">
        <f t="shared" si="15"/>
        <v>0</v>
      </c>
      <c r="J346" s="4">
        <v>55.1</v>
      </c>
      <c r="K346">
        <f>IF(LEN(VLOOKUP(B346,Sheet2!$B$2:$G$96,5,FALSE))=0,"",VLOOKUP(B346,Sheet2!$B$2:$G$96,5,FALSE))</f>
        <v>50</v>
      </c>
      <c r="L346" t="str">
        <f>IF(LEN(VLOOKUP(B346,Sheet2!$B$2:$G$96,6,FALSE))=0,"",VLOOKUP(B346,Sheet2!$B$2:$G$96,6,FALSE))</f>
        <v/>
      </c>
      <c r="M346" t="b">
        <f t="shared" si="16"/>
        <v>1</v>
      </c>
      <c r="N346">
        <v>152</v>
      </c>
      <c r="O346" t="b">
        <f>VLOOKUP(A346,Sheet2!$A$2:$G$74,5,FALSE)</f>
        <v>1</v>
      </c>
    </row>
    <row r="347" spans="1:15" x14ac:dyDescent="0.25">
      <c r="A347" s="6" t="s">
        <v>154</v>
      </c>
      <c r="B347" t="str">
        <f>VLOOKUP($A347,Sheet2!$A$2:$B$82,2,FALSE)</f>
        <v>Cry</v>
      </c>
      <c r="C347" t="s">
        <v>11</v>
      </c>
      <c r="D347" t="str">
        <f>VLOOKUP(A347,Sheet2!$A$2:$G$96,3,FALSE)</f>
        <v>org milj</v>
      </c>
      <c r="E347" t="str">
        <f>VLOOKUP(A347,Sheet2!$A$2:$G$96,4,FALSE)</f>
        <v>PAH</v>
      </c>
      <c r="F347" s="1">
        <v>45000</v>
      </c>
      <c r="G347" t="str">
        <f t="shared" si="17"/>
        <v>slamtank</v>
      </c>
      <c r="H347" s="7"/>
      <c r="I347" t="str">
        <f t="shared" si="15"/>
        <v/>
      </c>
      <c r="J347" s="4" t="s">
        <v>119</v>
      </c>
      <c r="K347" t="str">
        <f>IF(LEN(VLOOKUP(B347,Sheet2!$B$2:$G$96,5,FALSE))=0,"",VLOOKUP(B347,Sheet2!$B$2:$G$96,5,FALSE))</f>
        <v/>
      </c>
      <c r="L347" t="str">
        <f>IF(LEN(VLOOKUP(B347,Sheet2!$B$2:$G$96,6,FALSE))=0,"",VLOOKUP(B347,Sheet2!$B$2:$G$96,6,FALSE))</f>
        <v/>
      </c>
      <c r="M347" t="b">
        <f t="shared" si="16"/>
        <v>0</v>
      </c>
      <c r="N347">
        <v>153</v>
      </c>
      <c r="O347" t="b">
        <f>VLOOKUP(A347,Sheet2!$A$2:$G$74,5,FALSE)</f>
        <v>0</v>
      </c>
    </row>
    <row r="348" spans="1:15" x14ac:dyDescent="0.25">
      <c r="A348" s="6" t="s">
        <v>154</v>
      </c>
      <c r="B348" t="str">
        <f>VLOOKUP($A348,Sheet2!$A$2:$B$82,2,FALSE)</f>
        <v>Cry</v>
      </c>
      <c r="C348" t="s">
        <v>11</v>
      </c>
      <c r="D348" t="str">
        <f>VLOOKUP(A348,Sheet2!$A$2:$G$96,3,FALSE)</f>
        <v>org milj</v>
      </c>
      <c r="E348" t="str">
        <f>VLOOKUP(A348,Sheet2!$A$2:$G$96,4,FALSE)</f>
        <v>PAH</v>
      </c>
      <c r="F348" s="1">
        <v>45000</v>
      </c>
      <c r="G348" t="str">
        <f t="shared" si="17"/>
        <v>inn</v>
      </c>
      <c r="H348" s="6">
        <v>0.112</v>
      </c>
      <c r="I348" t="b">
        <f t="shared" si="15"/>
        <v>0</v>
      </c>
      <c r="J348" s="4">
        <v>0.112</v>
      </c>
      <c r="K348" t="str">
        <f>IF(LEN(VLOOKUP(B348,Sheet2!$B$2:$G$96,5,FALSE))=0,"",VLOOKUP(B348,Sheet2!$B$2:$G$96,5,FALSE))</f>
        <v/>
      </c>
      <c r="L348" t="str">
        <f>IF(LEN(VLOOKUP(B348,Sheet2!$B$2:$G$96,6,FALSE))=0,"",VLOOKUP(B348,Sheet2!$B$2:$G$96,6,FALSE))</f>
        <v/>
      </c>
      <c r="M348" t="b">
        <f t="shared" si="16"/>
        <v>0</v>
      </c>
      <c r="N348">
        <v>152</v>
      </c>
      <c r="O348" t="b">
        <f>VLOOKUP(A348,Sheet2!$A$2:$G$74,5,FALSE)</f>
        <v>0</v>
      </c>
    </row>
    <row r="349" spans="1:15" x14ac:dyDescent="0.25">
      <c r="A349" s="6" t="s">
        <v>154</v>
      </c>
      <c r="B349" t="str">
        <f>VLOOKUP($A349,Sheet2!$A$2:$B$82,2,FALSE)</f>
        <v>Cry</v>
      </c>
      <c r="C349" t="s">
        <v>11</v>
      </c>
      <c r="D349" t="str">
        <f>VLOOKUP(A349,Sheet2!$A$2:$G$96,3,FALSE)</f>
        <v>org milj</v>
      </c>
      <c r="E349" t="str">
        <f>VLOOKUP(A349,Sheet2!$A$2:$G$96,4,FALSE)</f>
        <v>PAH</v>
      </c>
      <c r="F349" s="1">
        <v>45000</v>
      </c>
      <c r="G349" t="str">
        <f t="shared" si="17"/>
        <v>ut</v>
      </c>
      <c r="H349" s="6" t="s">
        <v>131</v>
      </c>
      <c r="I349" t="b">
        <f t="shared" si="15"/>
        <v>1</v>
      </c>
      <c r="J349" s="4">
        <v>0.01</v>
      </c>
      <c r="K349" t="str">
        <f>IF(LEN(VLOOKUP(B349,Sheet2!$B$2:$G$96,5,FALSE))=0,"",VLOOKUP(B349,Sheet2!$B$2:$G$96,5,FALSE))</f>
        <v/>
      </c>
      <c r="L349" t="str">
        <f>IF(LEN(VLOOKUP(B349,Sheet2!$B$2:$G$96,6,FALSE))=0,"",VLOOKUP(B349,Sheet2!$B$2:$G$96,6,FALSE))</f>
        <v/>
      </c>
      <c r="M349" t="b">
        <f t="shared" si="16"/>
        <v>0</v>
      </c>
      <c r="N349">
        <v>151</v>
      </c>
      <c r="O349" t="b">
        <f>VLOOKUP(A349,Sheet2!$A$2:$G$74,5,FALSE)</f>
        <v>0</v>
      </c>
    </row>
    <row r="350" spans="1:15" x14ac:dyDescent="0.25">
      <c r="A350" t="s">
        <v>18</v>
      </c>
      <c r="B350" t="str">
        <f>VLOOKUP($A350,Sheet2!$A$2:$B$82,2,FALSE)</f>
        <v>Hg</v>
      </c>
      <c r="C350" t="s">
        <v>11</v>
      </c>
      <c r="D350" t="str">
        <f>VLOOKUP(A350,Sheet2!$A$2:$G$96,3,FALSE)</f>
        <v>tungmetaller</v>
      </c>
      <c r="E350" t="str">
        <f>VLOOKUP(A350,Sheet2!$A$2:$G$96,4,FALSE)</f>
        <v>tungmetaller</v>
      </c>
      <c r="F350" s="1">
        <v>44872</v>
      </c>
      <c r="G350" t="str">
        <f t="shared" si="17"/>
        <v>ut</v>
      </c>
      <c r="I350" t="str">
        <f t="shared" si="15"/>
        <v/>
      </c>
      <c r="K350">
        <f>IF(LEN(VLOOKUP(B350,Sheet2!$B$2:$G$96,5,FALSE))=0,"",VLOOKUP(B350,Sheet2!$B$2:$G$96,5,FALSE))</f>
        <v>2</v>
      </c>
      <c r="L350" t="str">
        <f>IF(LEN(VLOOKUP(B350,Sheet2!$B$2:$G$96,6,FALSE))=0,"",VLOOKUP(B350,Sheet2!$B$2:$G$96,6,FALSE))</f>
        <v/>
      </c>
      <c r="M350" t="str">
        <f t="shared" si="16"/>
        <v/>
      </c>
      <c r="N350">
        <v>151</v>
      </c>
      <c r="O350" t="b">
        <f>VLOOKUP(A350,Sheet2!$A$2:$G$74,5,FALSE)</f>
        <v>1</v>
      </c>
    </row>
    <row r="351" spans="1:15" x14ac:dyDescent="0.25">
      <c r="A351" t="s">
        <v>18</v>
      </c>
      <c r="B351" t="str">
        <f>VLOOKUP($A351,Sheet2!$A$2:$B$82,2,FALSE)</f>
        <v>Hg</v>
      </c>
      <c r="C351" t="s">
        <v>11</v>
      </c>
      <c r="D351" t="str">
        <f>VLOOKUP(A351,Sheet2!$A$2:$G$96,3,FALSE)</f>
        <v>tungmetaller</v>
      </c>
      <c r="E351" t="str">
        <f>VLOOKUP(A351,Sheet2!$A$2:$G$96,4,FALSE)</f>
        <v>tungmetaller</v>
      </c>
      <c r="F351" s="1">
        <v>44858</v>
      </c>
      <c r="G351" t="str">
        <f t="shared" si="17"/>
        <v>inn</v>
      </c>
      <c r="H351">
        <v>0.185</v>
      </c>
      <c r="I351" t="b">
        <f t="shared" si="15"/>
        <v>0</v>
      </c>
      <c r="J351" s="4">
        <v>0.185</v>
      </c>
      <c r="K351">
        <f>IF(LEN(VLOOKUP(B351,Sheet2!$B$2:$G$96,5,FALSE))=0,"",VLOOKUP(B351,Sheet2!$B$2:$G$96,5,FALSE))</f>
        <v>2</v>
      </c>
      <c r="L351" t="str">
        <f>IF(LEN(VLOOKUP(B351,Sheet2!$B$2:$G$96,6,FALSE))=0,"",VLOOKUP(B351,Sheet2!$B$2:$G$96,6,FALSE))</f>
        <v/>
      </c>
      <c r="M351" t="b">
        <f t="shared" si="16"/>
        <v>0</v>
      </c>
      <c r="N351">
        <v>152</v>
      </c>
      <c r="O351" t="b">
        <f>VLOOKUP(A351,Sheet2!$A$2:$G$74,5,FALSE)</f>
        <v>1</v>
      </c>
    </row>
    <row r="352" spans="1:15" x14ac:dyDescent="0.25">
      <c r="A352" t="s">
        <v>18</v>
      </c>
      <c r="B352" t="str">
        <f>VLOOKUP($A352,Sheet2!$A$2:$B$82,2,FALSE)</f>
        <v>Hg</v>
      </c>
      <c r="C352" t="s">
        <v>11</v>
      </c>
      <c r="D352" t="str">
        <f>VLOOKUP(A352,Sheet2!$A$2:$G$96,3,FALSE)</f>
        <v>tungmetaller</v>
      </c>
      <c r="E352" t="str">
        <f>VLOOKUP(A352,Sheet2!$A$2:$G$96,4,FALSE)</f>
        <v>tungmetaller</v>
      </c>
      <c r="F352" s="1">
        <v>44865</v>
      </c>
      <c r="G352" t="str">
        <f t="shared" si="17"/>
        <v>inn</v>
      </c>
      <c r="H352">
        <v>0.13800000000000001</v>
      </c>
      <c r="I352" t="b">
        <f t="shared" si="15"/>
        <v>0</v>
      </c>
      <c r="J352" s="4">
        <v>0.13800000000000001</v>
      </c>
      <c r="K352">
        <f>IF(LEN(VLOOKUP(B352,Sheet2!$B$2:$G$96,5,FALSE))=0,"",VLOOKUP(B352,Sheet2!$B$2:$G$96,5,FALSE))</f>
        <v>2</v>
      </c>
      <c r="L352" t="str">
        <f>IF(LEN(VLOOKUP(B352,Sheet2!$B$2:$G$96,6,FALSE))=0,"",VLOOKUP(B352,Sheet2!$B$2:$G$96,6,FALSE))</f>
        <v/>
      </c>
      <c r="M352" t="b">
        <f t="shared" si="16"/>
        <v>0</v>
      </c>
      <c r="N352">
        <v>152</v>
      </c>
      <c r="O352" t="b">
        <f>VLOOKUP(A352,Sheet2!$A$2:$G$74,5,FALSE)</f>
        <v>1</v>
      </c>
    </row>
    <row r="353" spans="1:15" x14ac:dyDescent="0.25">
      <c r="A353" t="s">
        <v>18</v>
      </c>
      <c r="B353" t="str">
        <f>VLOOKUP($A353,Sheet2!$A$2:$B$82,2,FALSE)</f>
        <v>Hg</v>
      </c>
      <c r="C353" t="s">
        <v>11</v>
      </c>
      <c r="D353" t="str">
        <f>VLOOKUP(A353,Sheet2!$A$2:$G$96,3,FALSE)</f>
        <v>tungmetaller</v>
      </c>
      <c r="E353" t="str">
        <f>VLOOKUP(A353,Sheet2!$A$2:$G$96,4,FALSE)</f>
        <v>tungmetaller</v>
      </c>
      <c r="F353" s="1">
        <v>44872</v>
      </c>
      <c r="G353" t="str">
        <f t="shared" si="17"/>
        <v>inn</v>
      </c>
      <c r="H353">
        <v>9.0499999999999997E-2</v>
      </c>
      <c r="I353" t="b">
        <f t="shared" si="15"/>
        <v>0</v>
      </c>
      <c r="J353" s="4">
        <v>9.0499999999999997E-2</v>
      </c>
      <c r="K353">
        <f>IF(LEN(VLOOKUP(B353,Sheet2!$B$2:$G$96,5,FALSE))=0,"",VLOOKUP(B353,Sheet2!$B$2:$G$96,5,FALSE))</f>
        <v>2</v>
      </c>
      <c r="L353" t="str">
        <f>IF(LEN(VLOOKUP(B353,Sheet2!$B$2:$G$96,6,FALSE))=0,"",VLOOKUP(B353,Sheet2!$B$2:$G$96,6,FALSE))</f>
        <v/>
      </c>
      <c r="M353" t="b">
        <f t="shared" si="16"/>
        <v>0</v>
      </c>
      <c r="N353">
        <v>152</v>
      </c>
      <c r="O353" t="b">
        <f>VLOOKUP(A353,Sheet2!$A$2:$G$74,5,FALSE)</f>
        <v>1</v>
      </c>
    </row>
    <row r="354" spans="1:15" x14ac:dyDescent="0.25">
      <c r="A354" t="s">
        <v>18</v>
      </c>
      <c r="B354" t="str">
        <f>VLOOKUP($A354,Sheet2!$A$2:$B$82,2,FALSE)</f>
        <v>Hg</v>
      </c>
      <c r="C354" t="s">
        <v>11</v>
      </c>
      <c r="D354" t="str">
        <f>VLOOKUP(A354,Sheet2!$A$2:$G$96,3,FALSE)</f>
        <v>tungmetaller</v>
      </c>
      <c r="E354" t="str">
        <f>VLOOKUP(A354,Sheet2!$A$2:$G$96,4,FALSE)</f>
        <v>tungmetaller</v>
      </c>
      <c r="F354" s="1">
        <v>44886</v>
      </c>
      <c r="G354" t="str">
        <f t="shared" si="17"/>
        <v>inn</v>
      </c>
      <c r="H354">
        <v>0.16600000000000001</v>
      </c>
      <c r="I354" t="b">
        <f t="shared" si="15"/>
        <v>0</v>
      </c>
      <c r="J354" s="4">
        <v>0.16600000000000001</v>
      </c>
      <c r="K354">
        <f>IF(LEN(VLOOKUP(B354,Sheet2!$B$2:$G$96,5,FALSE))=0,"",VLOOKUP(B354,Sheet2!$B$2:$G$96,5,FALSE))</f>
        <v>2</v>
      </c>
      <c r="L354" t="str">
        <f>IF(LEN(VLOOKUP(B354,Sheet2!$B$2:$G$96,6,FALSE))=0,"",VLOOKUP(B354,Sheet2!$B$2:$G$96,6,FALSE))</f>
        <v/>
      </c>
      <c r="M354" t="b">
        <f t="shared" si="16"/>
        <v>0</v>
      </c>
      <c r="N354">
        <v>152</v>
      </c>
      <c r="O354" t="b">
        <f>VLOOKUP(A354,Sheet2!$A$2:$G$74,5,FALSE)</f>
        <v>1</v>
      </c>
    </row>
    <row r="355" spans="1:15" x14ac:dyDescent="0.25">
      <c r="A355" t="s">
        <v>18</v>
      </c>
      <c r="B355" t="str">
        <f>VLOOKUP($A355,Sheet2!$A$2:$B$82,2,FALSE)</f>
        <v>Hg</v>
      </c>
      <c r="C355" t="s">
        <v>11</v>
      </c>
      <c r="D355" t="str">
        <f>VLOOKUP(A355,Sheet2!$A$2:$G$96,3,FALSE)</f>
        <v>tungmetaller</v>
      </c>
      <c r="E355" t="str">
        <f>VLOOKUP(A355,Sheet2!$A$2:$G$96,4,FALSE)</f>
        <v>tungmetaller</v>
      </c>
      <c r="F355" s="1">
        <v>44907</v>
      </c>
      <c r="G355" t="str">
        <f t="shared" si="17"/>
        <v>inn</v>
      </c>
      <c r="H355">
        <v>5.8299999999999998E-2</v>
      </c>
      <c r="I355" t="b">
        <f t="shared" si="15"/>
        <v>0</v>
      </c>
      <c r="J355" s="4">
        <v>5.8299999999999998E-2</v>
      </c>
      <c r="K355">
        <f>IF(LEN(VLOOKUP(B355,Sheet2!$B$2:$G$96,5,FALSE))=0,"",VLOOKUP(B355,Sheet2!$B$2:$G$96,5,FALSE))</f>
        <v>2</v>
      </c>
      <c r="L355" t="str">
        <f>IF(LEN(VLOOKUP(B355,Sheet2!$B$2:$G$96,6,FALSE))=0,"",VLOOKUP(B355,Sheet2!$B$2:$G$96,6,FALSE))</f>
        <v/>
      </c>
      <c r="M355" t="b">
        <f t="shared" si="16"/>
        <v>0</v>
      </c>
      <c r="N355">
        <v>152</v>
      </c>
      <c r="O355" t="b">
        <f>VLOOKUP(A355,Sheet2!$A$2:$G$74,5,FALSE)</f>
        <v>1</v>
      </c>
    </row>
    <row r="356" spans="1:15" x14ac:dyDescent="0.25">
      <c r="A356" t="s">
        <v>18</v>
      </c>
      <c r="B356" t="str">
        <f>VLOOKUP($A356,Sheet2!$A$2:$B$82,2,FALSE)</f>
        <v>Hg</v>
      </c>
      <c r="C356" t="s">
        <v>11</v>
      </c>
      <c r="D356" t="str">
        <f>VLOOKUP(A356,Sheet2!$A$2:$G$96,3,FALSE)</f>
        <v>tungmetaller</v>
      </c>
      <c r="E356" t="str">
        <f>VLOOKUP(A356,Sheet2!$A$2:$G$96,4,FALSE)</f>
        <v>tungmetaller</v>
      </c>
      <c r="F356" s="1">
        <v>44970</v>
      </c>
      <c r="G356" t="str">
        <f t="shared" si="17"/>
        <v>inn</v>
      </c>
      <c r="H356">
        <v>0.192</v>
      </c>
      <c r="I356" t="b">
        <f t="shared" si="15"/>
        <v>0</v>
      </c>
      <c r="J356" s="4">
        <v>0.192</v>
      </c>
      <c r="K356">
        <f>IF(LEN(VLOOKUP(B356,Sheet2!$B$2:$G$96,5,FALSE))=0,"",VLOOKUP(B356,Sheet2!$B$2:$G$96,5,FALSE))</f>
        <v>2</v>
      </c>
      <c r="L356" t="str">
        <f>IF(LEN(VLOOKUP(B356,Sheet2!$B$2:$G$96,6,FALSE))=0,"",VLOOKUP(B356,Sheet2!$B$2:$G$96,6,FALSE))</f>
        <v/>
      </c>
      <c r="M356" t="b">
        <f t="shared" si="16"/>
        <v>0</v>
      </c>
      <c r="N356">
        <v>152</v>
      </c>
      <c r="O356" t="b">
        <f>VLOOKUP(A356,Sheet2!$A$2:$G$74,5,FALSE)</f>
        <v>1</v>
      </c>
    </row>
    <row r="357" spans="1:15" x14ac:dyDescent="0.25">
      <c r="A357" t="s">
        <v>18</v>
      </c>
      <c r="B357" t="str">
        <f>VLOOKUP($A357,Sheet2!$A$2:$B$82,2,FALSE)</f>
        <v>Hg</v>
      </c>
      <c r="C357" t="s">
        <v>11</v>
      </c>
      <c r="D357" t="str">
        <f>VLOOKUP(A357,Sheet2!$A$2:$G$96,3,FALSE)</f>
        <v>tungmetaller</v>
      </c>
      <c r="E357" t="str">
        <f>VLOOKUP(A357,Sheet2!$A$2:$G$96,4,FALSE)</f>
        <v>tungmetaller</v>
      </c>
      <c r="F357" s="1">
        <v>44984</v>
      </c>
      <c r="G357" t="str">
        <f t="shared" si="17"/>
        <v>inn</v>
      </c>
      <c r="H357">
        <v>0.114</v>
      </c>
      <c r="I357" t="b">
        <f t="shared" si="15"/>
        <v>0</v>
      </c>
      <c r="J357" s="4">
        <v>0.114</v>
      </c>
      <c r="K357">
        <f>IF(LEN(VLOOKUP(B357,Sheet2!$B$2:$G$96,5,FALSE))=0,"",VLOOKUP(B357,Sheet2!$B$2:$G$96,5,FALSE))</f>
        <v>2</v>
      </c>
      <c r="L357" t="str">
        <f>IF(LEN(VLOOKUP(B357,Sheet2!$B$2:$G$96,6,FALSE))=0,"",VLOOKUP(B357,Sheet2!$B$2:$G$96,6,FALSE))</f>
        <v/>
      </c>
      <c r="M357" t="b">
        <f t="shared" si="16"/>
        <v>0</v>
      </c>
      <c r="N357">
        <v>152</v>
      </c>
      <c r="O357" t="b">
        <f>VLOOKUP(A357,Sheet2!$A$2:$G$74,5,FALSE)</f>
        <v>1</v>
      </c>
    </row>
    <row r="358" spans="1:15" x14ac:dyDescent="0.25">
      <c r="A358" t="s">
        <v>18</v>
      </c>
      <c r="B358" t="str">
        <f>VLOOKUP($A358,Sheet2!$A$2:$B$82,2,FALSE)</f>
        <v>Hg</v>
      </c>
      <c r="C358" t="s">
        <v>11</v>
      </c>
      <c r="D358" t="str">
        <f>VLOOKUP(A358,Sheet2!$A$2:$G$96,3,FALSE)</f>
        <v>tungmetaller</v>
      </c>
      <c r="E358" t="str">
        <f>VLOOKUP(A358,Sheet2!$A$2:$G$96,4,FALSE)</f>
        <v>tungmetaller</v>
      </c>
      <c r="F358" s="1">
        <v>44879</v>
      </c>
      <c r="G358" t="str">
        <f t="shared" si="17"/>
        <v>inn</v>
      </c>
      <c r="H358">
        <v>0.221</v>
      </c>
      <c r="I358" t="b">
        <f t="shared" si="15"/>
        <v>0</v>
      </c>
      <c r="J358" s="4">
        <v>0.221</v>
      </c>
      <c r="K358">
        <f>IF(LEN(VLOOKUP(B358,Sheet2!$B$2:$G$96,5,FALSE))=0,"",VLOOKUP(B358,Sheet2!$B$2:$G$96,5,FALSE))</f>
        <v>2</v>
      </c>
      <c r="L358" t="str">
        <f>IF(LEN(VLOOKUP(B358,Sheet2!$B$2:$G$96,6,FALSE))=0,"",VLOOKUP(B358,Sheet2!$B$2:$G$96,6,FALSE))</f>
        <v/>
      </c>
      <c r="M358" t="b">
        <f t="shared" si="16"/>
        <v>0</v>
      </c>
      <c r="N358">
        <v>152</v>
      </c>
      <c r="O358" t="b">
        <f>VLOOKUP(A358,Sheet2!$A$2:$G$74,5,FALSE)</f>
        <v>1</v>
      </c>
    </row>
    <row r="359" spans="1:15" x14ac:dyDescent="0.25">
      <c r="A359" s="6" t="s">
        <v>18</v>
      </c>
      <c r="B359" t="str">
        <f>VLOOKUP($A359,Sheet2!$A$2:$B$82,2,FALSE)</f>
        <v>Hg</v>
      </c>
      <c r="C359" t="s">
        <v>11</v>
      </c>
      <c r="D359" t="str">
        <f>VLOOKUP(A359,Sheet2!$A$2:$G$96,3,FALSE)</f>
        <v>tungmetaller</v>
      </c>
      <c r="E359" t="str">
        <f>VLOOKUP(A359,Sheet2!$A$2:$G$96,4,FALSE)</f>
        <v>tungmetaller</v>
      </c>
      <c r="F359" s="1">
        <v>45000</v>
      </c>
      <c r="G359" t="str">
        <f t="shared" si="17"/>
        <v>inn</v>
      </c>
      <c r="H359" s="6">
        <v>0.30499999999999999</v>
      </c>
      <c r="I359" t="b">
        <f t="shared" si="15"/>
        <v>0</v>
      </c>
      <c r="J359" s="4">
        <v>0.30499999999999999</v>
      </c>
      <c r="K359">
        <f>IF(LEN(VLOOKUP(B359,Sheet2!$B$2:$G$96,5,FALSE))=0,"",VLOOKUP(B359,Sheet2!$B$2:$G$96,5,FALSE))</f>
        <v>2</v>
      </c>
      <c r="L359" t="str">
        <f>IF(LEN(VLOOKUP(B359,Sheet2!$B$2:$G$96,6,FALSE))=0,"",VLOOKUP(B359,Sheet2!$B$2:$G$96,6,FALSE))</f>
        <v/>
      </c>
      <c r="M359" t="b">
        <f t="shared" si="16"/>
        <v>0</v>
      </c>
      <c r="N359">
        <v>152</v>
      </c>
      <c r="O359" t="b">
        <f>VLOOKUP(A359,Sheet2!$A$2:$G$74,5,FALSE)</f>
        <v>1</v>
      </c>
    </row>
    <row r="360" spans="1:15" x14ac:dyDescent="0.25">
      <c r="A360" t="s">
        <v>18</v>
      </c>
      <c r="B360" t="str">
        <f>VLOOKUP($A360,Sheet2!$A$2:$B$82,2,FALSE)</f>
        <v>Hg</v>
      </c>
      <c r="C360" t="s">
        <v>11</v>
      </c>
      <c r="D360" t="str">
        <f>VLOOKUP(A360,Sheet2!$A$2:$G$96,3,FALSE)</f>
        <v>tungmetaller</v>
      </c>
      <c r="E360" t="str">
        <f>VLOOKUP(A360,Sheet2!$A$2:$G$96,4,FALSE)</f>
        <v>tungmetaller</v>
      </c>
      <c r="F360" s="1">
        <v>44858</v>
      </c>
      <c r="G360" t="str">
        <f t="shared" si="17"/>
        <v>ut</v>
      </c>
      <c r="H360">
        <v>2.8199999999999999E-2</v>
      </c>
      <c r="I360" t="b">
        <f t="shared" si="15"/>
        <v>0</v>
      </c>
      <c r="J360" s="4">
        <v>2.8199999999999999E-2</v>
      </c>
      <c r="K360">
        <f>IF(LEN(VLOOKUP(B360,Sheet2!$B$2:$G$96,5,FALSE))=0,"",VLOOKUP(B360,Sheet2!$B$2:$G$96,5,FALSE))</f>
        <v>2</v>
      </c>
      <c r="L360" t="str">
        <f>IF(LEN(VLOOKUP(B360,Sheet2!$B$2:$G$96,6,FALSE))=0,"",VLOOKUP(B360,Sheet2!$B$2:$G$96,6,FALSE))</f>
        <v/>
      </c>
      <c r="M360" t="b">
        <f t="shared" si="16"/>
        <v>0</v>
      </c>
      <c r="N360">
        <v>151</v>
      </c>
      <c r="O360" t="b">
        <f>VLOOKUP(A360,Sheet2!$A$2:$G$74,5,FALSE)</f>
        <v>1</v>
      </c>
    </row>
    <row r="361" spans="1:15" x14ac:dyDescent="0.25">
      <c r="A361" s="6" t="s">
        <v>154</v>
      </c>
      <c r="B361" t="str">
        <f>VLOOKUP($A361,Sheet2!$A$2:$B$82,2,FALSE)</f>
        <v>Cry</v>
      </c>
      <c r="C361" s="7" t="s">
        <v>121</v>
      </c>
      <c r="D361" t="str">
        <f>VLOOKUP(A361,Sheet2!$A$2:$G$96,3,FALSE)</f>
        <v>org milj</v>
      </c>
      <c r="E361" t="str">
        <f>VLOOKUP(A361,Sheet2!$A$2:$G$96,4,FALSE)</f>
        <v>PAH</v>
      </c>
      <c r="F361" s="1">
        <v>45000</v>
      </c>
      <c r="G361" t="str">
        <f t="shared" si="17"/>
        <v>slamtank</v>
      </c>
      <c r="H361" s="7">
        <v>0.16400000000000001</v>
      </c>
      <c r="I361" t="b">
        <f t="shared" si="15"/>
        <v>0</v>
      </c>
      <c r="J361" s="4">
        <v>0.16400000000000001</v>
      </c>
      <c r="K361" t="str">
        <f>IF(LEN(VLOOKUP(B361,Sheet2!$B$2:$G$96,5,FALSE))=0,"",VLOOKUP(B361,Sheet2!$B$2:$G$96,5,FALSE))</f>
        <v/>
      </c>
      <c r="L361" t="str">
        <f>IF(LEN(VLOOKUP(B361,Sheet2!$B$2:$G$96,6,FALSE))=0,"",VLOOKUP(B361,Sheet2!$B$2:$G$96,6,FALSE))</f>
        <v/>
      </c>
      <c r="M361" t="b">
        <f t="shared" si="16"/>
        <v>0</v>
      </c>
      <c r="N361">
        <v>153</v>
      </c>
      <c r="O361" t="b">
        <f>VLOOKUP(A361,Sheet2!$A$2:$G$74,5,FALSE)</f>
        <v>0</v>
      </c>
    </row>
    <row r="362" spans="1:15" x14ac:dyDescent="0.25">
      <c r="A362" s="6" t="s">
        <v>154</v>
      </c>
      <c r="B362" t="str">
        <f>VLOOKUP($A362,Sheet2!$A$2:$B$82,2,FALSE)</f>
        <v>Cry</v>
      </c>
      <c r="C362" s="7" t="s">
        <v>121</v>
      </c>
      <c r="D362" t="str">
        <f>VLOOKUP(A362,Sheet2!$A$2:$G$96,3,FALSE)</f>
        <v>org milj</v>
      </c>
      <c r="E362" t="str">
        <f>VLOOKUP(A362,Sheet2!$A$2:$G$96,4,FALSE)</f>
        <v>PAH</v>
      </c>
      <c r="F362" s="1">
        <v>45000</v>
      </c>
      <c r="G362" t="str">
        <f t="shared" si="17"/>
        <v>inn</v>
      </c>
      <c r="H362" s="6"/>
      <c r="I362" t="str">
        <f t="shared" si="15"/>
        <v/>
      </c>
      <c r="J362" s="4" t="s">
        <v>119</v>
      </c>
      <c r="K362" t="str">
        <f>IF(LEN(VLOOKUP(B362,Sheet2!$B$2:$G$96,5,FALSE))=0,"",VLOOKUP(B362,Sheet2!$B$2:$G$96,5,FALSE))</f>
        <v/>
      </c>
      <c r="L362" t="str">
        <f>IF(LEN(VLOOKUP(B362,Sheet2!$B$2:$G$96,6,FALSE))=0,"",VLOOKUP(B362,Sheet2!$B$2:$G$96,6,FALSE))</f>
        <v/>
      </c>
      <c r="M362" t="b">
        <f t="shared" si="16"/>
        <v>0</v>
      </c>
      <c r="N362">
        <v>152</v>
      </c>
      <c r="O362" t="b">
        <f>VLOOKUP(A362,Sheet2!$A$2:$G$74,5,FALSE)</f>
        <v>0</v>
      </c>
    </row>
    <row r="363" spans="1:15" x14ac:dyDescent="0.25">
      <c r="A363" s="6" t="s">
        <v>154</v>
      </c>
      <c r="B363" t="str">
        <f>VLOOKUP($A363,Sheet2!$A$2:$B$82,2,FALSE)</f>
        <v>Cry</v>
      </c>
      <c r="C363" s="7" t="s">
        <v>121</v>
      </c>
      <c r="D363" t="str">
        <f>VLOOKUP(A363,Sheet2!$A$2:$G$96,3,FALSE)</f>
        <v>org milj</v>
      </c>
      <c r="E363" t="str">
        <f>VLOOKUP(A363,Sheet2!$A$2:$G$96,4,FALSE)</f>
        <v>PAH</v>
      </c>
      <c r="F363" s="1">
        <v>45000</v>
      </c>
      <c r="G363" t="str">
        <f t="shared" si="17"/>
        <v>ut</v>
      </c>
      <c r="H363" s="6"/>
      <c r="I363" t="str">
        <f t="shared" si="15"/>
        <v/>
      </c>
      <c r="J363" s="4" t="s">
        <v>119</v>
      </c>
      <c r="K363" t="str">
        <f>IF(LEN(VLOOKUP(B363,Sheet2!$B$2:$G$96,5,FALSE))=0,"",VLOOKUP(B363,Sheet2!$B$2:$G$96,5,FALSE))</f>
        <v/>
      </c>
      <c r="L363" t="str">
        <f>IF(LEN(VLOOKUP(B363,Sheet2!$B$2:$G$96,6,FALSE))=0,"",VLOOKUP(B363,Sheet2!$B$2:$G$96,6,FALSE))</f>
        <v/>
      </c>
      <c r="M363" t="b">
        <f t="shared" si="16"/>
        <v>0</v>
      </c>
      <c r="N363">
        <v>151</v>
      </c>
      <c r="O363" t="b">
        <f>VLOOKUP(A363,Sheet2!$A$2:$G$74,5,FALSE)</f>
        <v>0</v>
      </c>
    </row>
    <row r="364" spans="1:15" x14ac:dyDescent="0.25">
      <c r="A364" t="s">
        <v>18</v>
      </c>
      <c r="B364" t="str">
        <f>VLOOKUP($A364,Sheet2!$A$2:$B$82,2,FALSE)</f>
        <v>Hg</v>
      </c>
      <c r="C364" t="s">
        <v>11</v>
      </c>
      <c r="D364" t="str">
        <f>VLOOKUP(A364,Sheet2!$A$2:$G$96,3,FALSE)</f>
        <v>tungmetaller</v>
      </c>
      <c r="E364" t="str">
        <f>VLOOKUP(A364,Sheet2!$A$2:$G$96,4,FALSE)</f>
        <v>tungmetaller</v>
      </c>
      <c r="F364" s="1">
        <v>44865</v>
      </c>
      <c r="G364" t="str">
        <f t="shared" si="17"/>
        <v>ut</v>
      </c>
      <c r="H364">
        <v>2.98E-2</v>
      </c>
      <c r="I364" t="b">
        <f t="shared" si="15"/>
        <v>0</v>
      </c>
      <c r="J364" s="4">
        <v>2.98E-2</v>
      </c>
      <c r="K364">
        <f>IF(LEN(VLOOKUP(B364,Sheet2!$B$2:$G$96,5,FALSE))=0,"",VLOOKUP(B364,Sheet2!$B$2:$G$96,5,FALSE))</f>
        <v>2</v>
      </c>
      <c r="L364" t="str">
        <f>IF(LEN(VLOOKUP(B364,Sheet2!$B$2:$G$96,6,FALSE))=0,"",VLOOKUP(B364,Sheet2!$B$2:$G$96,6,FALSE))</f>
        <v/>
      </c>
      <c r="M364" t="b">
        <f t="shared" si="16"/>
        <v>0</v>
      </c>
      <c r="N364">
        <v>151</v>
      </c>
      <c r="O364" t="b">
        <f>VLOOKUP(A364,Sheet2!$A$2:$G$74,5,FALSE)</f>
        <v>1</v>
      </c>
    </row>
    <row r="365" spans="1:15" x14ac:dyDescent="0.25">
      <c r="A365" t="s">
        <v>18</v>
      </c>
      <c r="B365" t="str">
        <f>VLOOKUP($A365,Sheet2!$A$2:$B$82,2,FALSE)</f>
        <v>Hg</v>
      </c>
      <c r="C365" t="s">
        <v>11</v>
      </c>
      <c r="D365" t="str">
        <f>VLOOKUP(A365,Sheet2!$A$2:$G$96,3,FALSE)</f>
        <v>tungmetaller</v>
      </c>
      <c r="E365" t="str">
        <f>VLOOKUP(A365,Sheet2!$A$2:$G$96,4,FALSE)</f>
        <v>tungmetaller</v>
      </c>
      <c r="F365" s="1">
        <v>44886</v>
      </c>
      <c r="G365" t="str">
        <f t="shared" si="17"/>
        <v>ut</v>
      </c>
      <c r="H365">
        <v>3.9600000000000003E-2</v>
      </c>
      <c r="I365" t="b">
        <f t="shared" si="15"/>
        <v>0</v>
      </c>
      <c r="J365" s="4">
        <v>3.9600000000000003E-2</v>
      </c>
      <c r="K365">
        <f>IF(LEN(VLOOKUP(B365,Sheet2!$B$2:$G$96,5,FALSE))=0,"",VLOOKUP(B365,Sheet2!$B$2:$G$96,5,FALSE))</f>
        <v>2</v>
      </c>
      <c r="L365" t="str">
        <f>IF(LEN(VLOOKUP(B365,Sheet2!$B$2:$G$96,6,FALSE))=0,"",VLOOKUP(B365,Sheet2!$B$2:$G$96,6,FALSE))</f>
        <v/>
      </c>
      <c r="M365" t="b">
        <f t="shared" si="16"/>
        <v>0</v>
      </c>
      <c r="N365">
        <v>151</v>
      </c>
      <c r="O365" t="b">
        <f>VLOOKUP(A365,Sheet2!$A$2:$G$74,5,FALSE)</f>
        <v>1</v>
      </c>
    </row>
    <row r="366" spans="1:15" x14ac:dyDescent="0.25">
      <c r="A366" t="s">
        <v>18</v>
      </c>
      <c r="B366" t="str">
        <f>VLOOKUP($A366,Sheet2!$A$2:$B$82,2,FALSE)</f>
        <v>Hg</v>
      </c>
      <c r="C366" t="s">
        <v>11</v>
      </c>
      <c r="D366" t="str">
        <f>VLOOKUP(A366,Sheet2!$A$2:$G$96,3,FALSE)</f>
        <v>tungmetaller</v>
      </c>
      <c r="E366" t="str">
        <f>VLOOKUP(A366,Sheet2!$A$2:$G$96,4,FALSE)</f>
        <v>tungmetaller</v>
      </c>
      <c r="F366" s="1">
        <v>44907</v>
      </c>
      <c r="G366" t="str">
        <f t="shared" si="17"/>
        <v>ut</v>
      </c>
      <c r="H366">
        <v>3.6499999999999998E-2</v>
      </c>
      <c r="I366" t="b">
        <f t="shared" si="15"/>
        <v>0</v>
      </c>
      <c r="J366" s="4">
        <v>3.6499999999999998E-2</v>
      </c>
      <c r="K366">
        <f>IF(LEN(VLOOKUP(B366,Sheet2!$B$2:$G$96,5,FALSE))=0,"",VLOOKUP(B366,Sheet2!$B$2:$G$96,5,FALSE))</f>
        <v>2</v>
      </c>
      <c r="L366" t="str">
        <f>IF(LEN(VLOOKUP(B366,Sheet2!$B$2:$G$96,6,FALSE))=0,"",VLOOKUP(B366,Sheet2!$B$2:$G$96,6,FALSE))</f>
        <v/>
      </c>
      <c r="M366" t="b">
        <f t="shared" si="16"/>
        <v>0</v>
      </c>
      <c r="N366">
        <v>151</v>
      </c>
      <c r="O366" t="b">
        <f>VLOOKUP(A366,Sheet2!$A$2:$G$74,5,FALSE)</f>
        <v>1</v>
      </c>
    </row>
    <row r="367" spans="1:15" x14ac:dyDescent="0.25">
      <c r="A367" t="s">
        <v>18</v>
      </c>
      <c r="B367" t="str">
        <f>VLOOKUP($A367,Sheet2!$A$2:$B$82,2,FALSE)</f>
        <v>Hg</v>
      </c>
      <c r="C367" t="s">
        <v>11</v>
      </c>
      <c r="D367" t="str">
        <f>VLOOKUP(A367,Sheet2!$A$2:$G$96,3,FALSE)</f>
        <v>tungmetaller</v>
      </c>
      <c r="E367" t="str">
        <f>VLOOKUP(A367,Sheet2!$A$2:$G$96,4,FALSE)</f>
        <v>tungmetaller</v>
      </c>
      <c r="F367" s="1">
        <v>44970</v>
      </c>
      <c r="G367" t="str">
        <f t="shared" si="17"/>
        <v>ut</v>
      </c>
      <c r="H367">
        <v>6.2E-2</v>
      </c>
      <c r="I367" t="b">
        <f t="shared" si="15"/>
        <v>0</v>
      </c>
      <c r="J367" s="4">
        <v>6.2E-2</v>
      </c>
      <c r="K367">
        <f>IF(LEN(VLOOKUP(B367,Sheet2!$B$2:$G$96,5,FALSE))=0,"",VLOOKUP(B367,Sheet2!$B$2:$G$96,5,FALSE))</f>
        <v>2</v>
      </c>
      <c r="L367" t="str">
        <f>IF(LEN(VLOOKUP(B367,Sheet2!$B$2:$G$96,6,FALSE))=0,"",VLOOKUP(B367,Sheet2!$B$2:$G$96,6,FALSE))</f>
        <v/>
      </c>
      <c r="M367" t="b">
        <f t="shared" si="16"/>
        <v>0</v>
      </c>
      <c r="N367">
        <v>151</v>
      </c>
      <c r="O367" t="b">
        <f>VLOOKUP(A367,Sheet2!$A$2:$G$74,5,FALSE)</f>
        <v>1</v>
      </c>
    </row>
    <row r="368" spans="1:15" x14ac:dyDescent="0.25">
      <c r="A368" t="s">
        <v>18</v>
      </c>
      <c r="B368" t="str">
        <f>VLOOKUP($A368,Sheet2!$A$2:$B$82,2,FALSE)</f>
        <v>Hg</v>
      </c>
      <c r="C368" t="s">
        <v>11</v>
      </c>
      <c r="D368" t="str">
        <f>VLOOKUP(A368,Sheet2!$A$2:$G$96,3,FALSE)</f>
        <v>tungmetaller</v>
      </c>
      <c r="E368" t="str">
        <f>VLOOKUP(A368,Sheet2!$A$2:$G$96,4,FALSE)</f>
        <v>tungmetaller</v>
      </c>
      <c r="F368" s="1">
        <v>44984</v>
      </c>
      <c r="G368" t="str">
        <f t="shared" si="17"/>
        <v>ut</v>
      </c>
      <c r="H368">
        <v>2.6499999999999999E-2</v>
      </c>
      <c r="I368" t="b">
        <f t="shared" si="15"/>
        <v>0</v>
      </c>
      <c r="J368" s="4">
        <v>2.6499999999999999E-2</v>
      </c>
      <c r="K368">
        <f>IF(LEN(VLOOKUP(B368,Sheet2!$B$2:$G$96,5,FALSE))=0,"",VLOOKUP(B368,Sheet2!$B$2:$G$96,5,FALSE))</f>
        <v>2</v>
      </c>
      <c r="L368" t="str">
        <f>IF(LEN(VLOOKUP(B368,Sheet2!$B$2:$G$96,6,FALSE))=0,"",VLOOKUP(B368,Sheet2!$B$2:$G$96,6,FALSE))</f>
        <v/>
      </c>
      <c r="M368" t="b">
        <f t="shared" si="16"/>
        <v>0</v>
      </c>
      <c r="N368">
        <v>151</v>
      </c>
      <c r="O368" t="b">
        <f>VLOOKUP(A368,Sheet2!$A$2:$G$74,5,FALSE)</f>
        <v>1</v>
      </c>
    </row>
    <row r="369" spans="1:15" x14ac:dyDescent="0.25">
      <c r="A369" t="s">
        <v>18</v>
      </c>
      <c r="B369" t="str">
        <f>VLOOKUP($A369,Sheet2!$A$2:$B$82,2,FALSE)</f>
        <v>Hg</v>
      </c>
      <c r="C369" t="s">
        <v>11</v>
      </c>
      <c r="D369" t="str">
        <f>VLOOKUP(A369,Sheet2!$A$2:$G$96,3,FALSE)</f>
        <v>tungmetaller</v>
      </c>
      <c r="E369" t="str">
        <f>VLOOKUP(A369,Sheet2!$A$2:$G$96,4,FALSE)</f>
        <v>tungmetaller</v>
      </c>
      <c r="F369" s="1">
        <v>44879</v>
      </c>
      <c r="G369" t="str">
        <f t="shared" si="17"/>
        <v>ut</v>
      </c>
      <c r="H369">
        <v>0.02</v>
      </c>
      <c r="I369" t="b">
        <f t="shared" si="15"/>
        <v>0</v>
      </c>
      <c r="J369" s="4">
        <v>0.02</v>
      </c>
      <c r="K369">
        <f>IF(LEN(VLOOKUP(B369,Sheet2!$B$2:$G$96,5,FALSE))=0,"",VLOOKUP(B369,Sheet2!$B$2:$G$96,5,FALSE))</f>
        <v>2</v>
      </c>
      <c r="L369" t="str">
        <f>IF(LEN(VLOOKUP(B369,Sheet2!$B$2:$G$96,6,FALSE))=0,"",VLOOKUP(B369,Sheet2!$B$2:$G$96,6,FALSE))</f>
        <v/>
      </c>
      <c r="M369" t="b">
        <f t="shared" si="16"/>
        <v>0</v>
      </c>
      <c r="N369">
        <v>151</v>
      </c>
      <c r="O369" t="b">
        <f>VLOOKUP(A369,Sheet2!$A$2:$G$74,5,FALSE)</f>
        <v>1</v>
      </c>
    </row>
    <row r="370" spans="1:15" x14ac:dyDescent="0.25">
      <c r="A370" s="6" t="s">
        <v>18</v>
      </c>
      <c r="B370" t="str">
        <f>VLOOKUP($A370,Sheet2!$A$2:$B$82,2,FALSE)</f>
        <v>Hg</v>
      </c>
      <c r="C370" t="s">
        <v>11</v>
      </c>
      <c r="D370" t="str">
        <f>VLOOKUP(A370,Sheet2!$A$2:$G$96,3,FALSE)</f>
        <v>tungmetaller</v>
      </c>
      <c r="E370" t="str">
        <f>VLOOKUP(A370,Sheet2!$A$2:$G$96,4,FALSE)</f>
        <v>tungmetaller</v>
      </c>
      <c r="F370" s="1">
        <v>45000</v>
      </c>
      <c r="G370" t="str">
        <f t="shared" si="17"/>
        <v>ut</v>
      </c>
      <c r="H370" s="6">
        <v>1.6199999999999999E-2</v>
      </c>
      <c r="I370" t="b">
        <f t="shared" si="15"/>
        <v>0</v>
      </c>
      <c r="J370" s="4">
        <v>1.6199999999999999E-2</v>
      </c>
      <c r="K370">
        <f>IF(LEN(VLOOKUP(B370,Sheet2!$B$2:$G$96,5,FALSE))=0,"",VLOOKUP(B370,Sheet2!$B$2:$G$96,5,FALSE))</f>
        <v>2</v>
      </c>
      <c r="L370" t="str">
        <f>IF(LEN(VLOOKUP(B370,Sheet2!$B$2:$G$96,6,FALSE))=0,"",VLOOKUP(B370,Sheet2!$B$2:$G$96,6,FALSE))</f>
        <v/>
      </c>
      <c r="M370" t="b">
        <f t="shared" si="16"/>
        <v>0</v>
      </c>
      <c r="N370">
        <v>151</v>
      </c>
      <c r="O370" t="b">
        <f>VLOOKUP(A370,Sheet2!$A$2:$G$74,5,FALSE)</f>
        <v>1</v>
      </c>
    </row>
    <row r="371" spans="1:15" x14ac:dyDescent="0.25">
      <c r="A371" s="6" t="s">
        <v>18</v>
      </c>
      <c r="B371" t="str">
        <f>VLOOKUP($A371,Sheet2!$A$2:$B$82,2,FALSE)</f>
        <v>Hg</v>
      </c>
      <c r="C371" t="s">
        <v>11</v>
      </c>
      <c r="D371" t="str">
        <f>VLOOKUP(A371,Sheet2!$A$2:$G$96,3,FALSE)</f>
        <v>tungmetaller</v>
      </c>
      <c r="E371" t="str">
        <f>VLOOKUP(A371,Sheet2!$A$2:$G$96,4,FALSE)</f>
        <v>tungmetaller</v>
      </c>
      <c r="F371" s="1">
        <v>45000</v>
      </c>
      <c r="G371" t="str">
        <f t="shared" si="17"/>
        <v>slamtank</v>
      </c>
      <c r="H371" s="7"/>
      <c r="I371" t="str">
        <f t="shared" si="15"/>
        <v/>
      </c>
      <c r="J371" s="4" t="s">
        <v>119</v>
      </c>
      <c r="K371">
        <f>IF(LEN(VLOOKUP(B371,Sheet2!$B$2:$G$96,5,FALSE))=0,"",VLOOKUP(B371,Sheet2!$B$2:$G$96,5,FALSE))</f>
        <v>2</v>
      </c>
      <c r="L371" t="str">
        <f>IF(LEN(VLOOKUP(B371,Sheet2!$B$2:$G$96,6,FALSE))=0,"",VLOOKUP(B371,Sheet2!$B$2:$G$96,6,FALSE))</f>
        <v/>
      </c>
      <c r="M371" t="b">
        <f t="shared" si="16"/>
        <v>1</v>
      </c>
      <c r="N371">
        <v>153</v>
      </c>
      <c r="O371" t="b">
        <f>VLOOKUP(A371,Sheet2!$A$2:$G$74,5,FALSE)</f>
        <v>1</v>
      </c>
    </row>
    <row r="372" spans="1:15" x14ac:dyDescent="0.25">
      <c r="A372" s="6" t="s">
        <v>43</v>
      </c>
      <c r="B372" t="str">
        <f>VLOOKUP($A372,Sheet2!$A$2:$B$82,2,FALSE)</f>
        <v>m_p-Xylener</v>
      </c>
      <c r="C372" t="s">
        <v>11</v>
      </c>
      <c r="D372" t="str">
        <f>VLOOKUP(A372,Sheet2!$A$2:$G$96,3,FALSE)</f>
        <v>org milj</v>
      </c>
      <c r="E372" t="str">
        <f>VLOOKUP(A372,Sheet2!$A$2:$G$96,4,FALSE)</f>
        <v>BTEX</v>
      </c>
      <c r="F372" s="1">
        <v>45000</v>
      </c>
      <c r="G372" t="str">
        <f t="shared" si="17"/>
        <v>slamtank</v>
      </c>
      <c r="H372" s="7"/>
      <c r="I372" t="str">
        <f t="shared" si="15"/>
        <v/>
      </c>
      <c r="J372" s="4" t="s">
        <v>119</v>
      </c>
      <c r="K372" t="str">
        <f>IF(LEN(VLOOKUP(B372,Sheet2!$B$2:$G$96,5,FALSE))=0,"",VLOOKUP(B372,Sheet2!$B$2:$G$96,5,FALSE))</f>
        <v/>
      </c>
      <c r="L372" t="str">
        <f>IF(LEN(VLOOKUP(B372,Sheet2!$B$2:$G$96,6,FALSE))=0,"",VLOOKUP(B372,Sheet2!$B$2:$G$96,6,FALSE))</f>
        <v/>
      </c>
      <c r="M372" t="b">
        <f t="shared" si="16"/>
        <v>0</v>
      </c>
      <c r="N372">
        <v>153</v>
      </c>
      <c r="O372" t="b">
        <f>VLOOKUP(A372,Sheet2!$A$2:$G$74,5,FALSE)</f>
        <v>0</v>
      </c>
    </row>
    <row r="373" spans="1:15" x14ac:dyDescent="0.25">
      <c r="A373" t="s">
        <v>43</v>
      </c>
      <c r="B373" t="str">
        <f>VLOOKUP($A373,Sheet2!$A$2:$B$82,2,FALSE)</f>
        <v>m_p-Xylener</v>
      </c>
      <c r="C373" t="s">
        <v>11</v>
      </c>
      <c r="D373" t="str">
        <f>VLOOKUP(A373,Sheet2!$A$2:$G$96,3,FALSE)</f>
        <v>org milj</v>
      </c>
      <c r="E373" t="str">
        <f>VLOOKUP(A373,Sheet2!$A$2:$G$96,4,FALSE)</f>
        <v>BTEX</v>
      </c>
      <c r="F373" s="1">
        <v>44858</v>
      </c>
      <c r="G373" t="str">
        <f t="shared" si="17"/>
        <v>inn</v>
      </c>
      <c r="H373">
        <v>4.4400000000000004</v>
      </c>
      <c r="I373" t="b">
        <f t="shared" si="15"/>
        <v>0</v>
      </c>
      <c r="J373" s="4">
        <v>4.4400000000000004</v>
      </c>
      <c r="K373" t="str">
        <f>IF(LEN(VLOOKUP(B373,Sheet2!$B$2:$G$96,5,FALSE))=0,"",VLOOKUP(B373,Sheet2!$B$2:$G$96,5,FALSE))</f>
        <v/>
      </c>
      <c r="L373" t="str">
        <f>IF(LEN(VLOOKUP(B373,Sheet2!$B$2:$G$96,6,FALSE))=0,"",VLOOKUP(B373,Sheet2!$B$2:$G$96,6,FALSE))</f>
        <v/>
      </c>
      <c r="M373" t="b">
        <f t="shared" si="16"/>
        <v>0</v>
      </c>
      <c r="N373">
        <v>152</v>
      </c>
      <c r="O373" t="b">
        <f>VLOOKUP(A373,Sheet2!$A$2:$G$74,5,FALSE)</f>
        <v>0</v>
      </c>
    </row>
    <row r="374" spans="1:15" x14ac:dyDescent="0.25">
      <c r="A374" t="s">
        <v>43</v>
      </c>
      <c r="B374" t="str">
        <f>VLOOKUP($A374,Sheet2!$A$2:$B$82,2,FALSE)</f>
        <v>m_p-Xylener</v>
      </c>
      <c r="C374" t="s">
        <v>11</v>
      </c>
      <c r="D374" t="str">
        <f>VLOOKUP(A374,Sheet2!$A$2:$G$96,3,FALSE)</f>
        <v>org milj</v>
      </c>
      <c r="E374" t="str">
        <f>VLOOKUP(A374,Sheet2!$A$2:$G$96,4,FALSE)</f>
        <v>BTEX</v>
      </c>
      <c r="F374" s="1">
        <v>44865</v>
      </c>
      <c r="G374" t="str">
        <f t="shared" si="17"/>
        <v>inn</v>
      </c>
      <c r="H374">
        <v>1.73</v>
      </c>
      <c r="I374" t="b">
        <f t="shared" si="15"/>
        <v>0</v>
      </c>
      <c r="J374" s="4">
        <v>1.73</v>
      </c>
      <c r="K374" t="str">
        <f>IF(LEN(VLOOKUP(B374,Sheet2!$B$2:$G$96,5,FALSE))=0,"",VLOOKUP(B374,Sheet2!$B$2:$G$96,5,FALSE))</f>
        <v/>
      </c>
      <c r="L374" t="str">
        <f>IF(LEN(VLOOKUP(B374,Sheet2!$B$2:$G$96,6,FALSE))=0,"",VLOOKUP(B374,Sheet2!$B$2:$G$96,6,FALSE))</f>
        <v/>
      </c>
      <c r="M374" t="b">
        <f t="shared" si="16"/>
        <v>0</v>
      </c>
      <c r="N374">
        <v>152</v>
      </c>
      <c r="O374" t="b">
        <f>VLOOKUP(A374,Sheet2!$A$2:$G$74,5,FALSE)</f>
        <v>0</v>
      </c>
    </row>
    <row r="375" spans="1:15" x14ac:dyDescent="0.25">
      <c r="A375" t="s">
        <v>43</v>
      </c>
      <c r="B375" t="str">
        <f>VLOOKUP($A375,Sheet2!$A$2:$B$82,2,FALSE)</f>
        <v>m_p-Xylener</v>
      </c>
      <c r="C375" t="s">
        <v>11</v>
      </c>
      <c r="D375" t="str">
        <f>VLOOKUP(A375,Sheet2!$A$2:$G$96,3,FALSE)</f>
        <v>org milj</v>
      </c>
      <c r="E375" t="str">
        <f>VLOOKUP(A375,Sheet2!$A$2:$G$96,4,FALSE)</f>
        <v>BTEX</v>
      </c>
      <c r="F375" s="1">
        <v>44872</v>
      </c>
      <c r="G375" t="str">
        <f t="shared" si="17"/>
        <v>inn</v>
      </c>
      <c r="H375">
        <v>0.65</v>
      </c>
      <c r="I375" t="b">
        <f t="shared" si="15"/>
        <v>0</v>
      </c>
      <c r="J375" s="4">
        <v>0.65</v>
      </c>
      <c r="K375" t="str">
        <f>IF(LEN(VLOOKUP(B375,Sheet2!$B$2:$G$96,5,FALSE))=0,"",VLOOKUP(B375,Sheet2!$B$2:$G$96,5,FALSE))</f>
        <v/>
      </c>
      <c r="L375" t="str">
        <f>IF(LEN(VLOOKUP(B375,Sheet2!$B$2:$G$96,6,FALSE))=0,"",VLOOKUP(B375,Sheet2!$B$2:$G$96,6,FALSE))</f>
        <v/>
      </c>
      <c r="M375" t="b">
        <f t="shared" si="16"/>
        <v>0</v>
      </c>
      <c r="N375">
        <v>152</v>
      </c>
      <c r="O375" t="b">
        <f>VLOOKUP(A375,Sheet2!$A$2:$G$74,5,FALSE)</f>
        <v>0</v>
      </c>
    </row>
    <row r="376" spans="1:15" x14ac:dyDescent="0.25">
      <c r="A376" t="s">
        <v>43</v>
      </c>
      <c r="B376" t="str">
        <f>VLOOKUP($A376,Sheet2!$A$2:$B$82,2,FALSE)</f>
        <v>m_p-Xylener</v>
      </c>
      <c r="C376" t="s">
        <v>11</v>
      </c>
      <c r="D376" t="str">
        <f>VLOOKUP(A376,Sheet2!$A$2:$G$96,3,FALSE)</f>
        <v>org milj</v>
      </c>
      <c r="E376" t="str">
        <f>VLOOKUP(A376,Sheet2!$A$2:$G$96,4,FALSE)</f>
        <v>BTEX</v>
      </c>
      <c r="F376" s="1">
        <v>44886</v>
      </c>
      <c r="G376" t="str">
        <f t="shared" si="17"/>
        <v>inn</v>
      </c>
      <c r="H376">
        <v>0.56000000000000005</v>
      </c>
      <c r="I376" t="b">
        <f t="shared" si="15"/>
        <v>0</v>
      </c>
      <c r="J376" s="4">
        <v>0.56000000000000005</v>
      </c>
      <c r="K376" t="str">
        <f>IF(LEN(VLOOKUP(B376,Sheet2!$B$2:$G$96,5,FALSE))=0,"",VLOOKUP(B376,Sheet2!$B$2:$G$96,5,FALSE))</f>
        <v/>
      </c>
      <c r="L376" t="str">
        <f>IF(LEN(VLOOKUP(B376,Sheet2!$B$2:$G$96,6,FALSE))=0,"",VLOOKUP(B376,Sheet2!$B$2:$G$96,6,FALSE))</f>
        <v/>
      </c>
      <c r="M376" t="b">
        <f t="shared" si="16"/>
        <v>0</v>
      </c>
      <c r="N376">
        <v>152</v>
      </c>
      <c r="O376" t="b">
        <f>VLOOKUP(A376,Sheet2!$A$2:$G$74,5,FALSE)</f>
        <v>0</v>
      </c>
    </row>
    <row r="377" spans="1:15" x14ac:dyDescent="0.25">
      <c r="A377" t="s">
        <v>43</v>
      </c>
      <c r="B377" t="str">
        <f>VLOOKUP($A377,Sheet2!$A$2:$B$82,2,FALSE)</f>
        <v>m_p-Xylener</v>
      </c>
      <c r="C377" t="s">
        <v>11</v>
      </c>
      <c r="D377" t="str">
        <f>VLOOKUP(A377,Sheet2!$A$2:$G$96,3,FALSE)</f>
        <v>org milj</v>
      </c>
      <c r="E377" t="str">
        <f>VLOOKUP(A377,Sheet2!$A$2:$G$96,4,FALSE)</f>
        <v>BTEX</v>
      </c>
      <c r="F377" s="1">
        <v>44907</v>
      </c>
      <c r="G377" t="str">
        <f t="shared" si="17"/>
        <v>inn</v>
      </c>
      <c r="H377">
        <v>0.69</v>
      </c>
      <c r="I377" t="b">
        <f t="shared" si="15"/>
        <v>0</v>
      </c>
      <c r="J377" s="4">
        <v>0.69</v>
      </c>
      <c r="K377" t="str">
        <f>IF(LEN(VLOOKUP(B377,Sheet2!$B$2:$G$96,5,FALSE))=0,"",VLOOKUP(B377,Sheet2!$B$2:$G$96,5,FALSE))</f>
        <v/>
      </c>
      <c r="L377" t="str">
        <f>IF(LEN(VLOOKUP(B377,Sheet2!$B$2:$G$96,6,FALSE))=0,"",VLOOKUP(B377,Sheet2!$B$2:$G$96,6,FALSE))</f>
        <v/>
      </c>
      <c r="M377" t="b">
        <f t="shared" si="16"/>
        <v>0</v>
      </c>
      <c r="N377">
        <v>152</v>
      </c>
      <c r="O377" t="b">
        <f>VLOOKUP(A377,Sheet2!$A$2:$G$74,5,FALSE)</f>
        <v>0</v>
      </c>
    </row>
    <row r="378" spans="1:15" x14ac:dyDescent="0.25">
      <c r="A378" t="s">
        <v>43</v>
      </c>
      <c r="B378" t="str">
        <f>VLOOKUP($A378,Sheet2!$A$2:$B$82,2,FALSE)</f>
        <v>m_p-Xylener</v>
      </c>
      <c r="C378" t="s">
        <v>11</v>
      </c>
      <c r="D378" t="str">
        <f>VLOOKUP(A378,Sheet2!$A$2:$G$96,3,FALSE)</f>
        <v>org milj</v>
      </c>
      <c r="E378" t="str">
        <f>VLOOKUP(A378,Sheet2!$A$2:$G$96,4,FALSE)</f>
        <v>BTEX</v>
      </c>
      <c r="F378" s="1">
        <v>44970</v>
      </c>
      <c r="G378" t="str">
        <f t="shared" si="17"/>
        <v>inn</v>
      </c>
      <c r="H378">
        <v>2.57</v>
      </c>
      <c r="I378" t="b">
        <f t="shared" si="15"/>
        <v>0</v>
      </c>
      <c r="J378" s="4">
        <v>2.57</v>
      </c>
      <c r="K378" t="str">
        <f>IF(LEN(VLOOKUP(B378,Sheet2!$B$2:$G$96,5,FALSE))=0,"",VLOOKUP(B378,Sheet2!$B$2:$G$96,5,FALSE))</f>
        <v/>
      </c>
      <c r="L378" t="str">
        <f>IF(LEN(VLOOKUP(B378,Sheet2!$B$2:$G$96,6,FALSE))=0,"",VLOOKUP(B378,Sheet2!$B$2:$G$96,6,FALSE))</f>
        <v/>
      </c>
      <c r="M378" t="b">
        <f t="shared" si="16"/>
        <v>0</v>
      </c>
      <c r="N378">
        <v>152</v>
      </c>
      <c r="O378" t="b">
        <f>VLOOKUP(A378,Sheet2!$A$2:$G$74,5,FALSE)</f>
        <v>0</v>
      </c>
    </row>
    <row r="379" spans="1:15" x14ac:dyDescent="0.25">
      <c r="A379" t="s">
        <v>43</v>
      </c>
      <c r="B379" t="str">
        <f>VLOOKUP($A379,Sheet2!$A$2:$B$82,2,FALSE)</f>
        <v>m_p-Xylener</v>
      </c>
      <c r="C379" t="s">
        <v>11</v>
      </c>
      <c r="D379" t="str">
        <f>VLOOKUP(A379,Sheet2!$A$2:$G$96,3,FALSE)</f>
        <v>org milj</v>
      </c>
      <c r="E379" t="str">
        <f>VLOOKUP(A379,Sheet2!$A$2:$G$96,4,FALSE)</f>
        <v>BTEX</v>
      </c>
      <c r="F379" s="1">
        <v>44984</v>
      </c>
      <c r="G379" t="str">
        <f t="shared" si="17"/>
        <v>inn</v>
      </c>
      <c r="H379">
        <v>0.7</v>
      </c>
      <c r="I379" t="b">
        <f t="shared" si="15"/>
        <v>0</v>
      </c>
      <c r="J379" s="4">
        <v>0.7</v>
      </c>
      <c r="K379" t="str">
        <f>IF(LEN(VLOOKUP(B379,Sheet2!$B$2:$G$96,5,FALSE))=0,"",VLOOKUP(B379,Sheet2!$B$2:$G$96,5,FALSE))</f>
        <v/>
      </c>
      <c r="L379" t="str">
        <f>IF(LEN(VLOOKUP(B379,Sheet2!$B$2:$G$96,6,FALSE))=0,"",VLOOKUP(B379,Sheet2!$B$2:$G$96,6,FALSE))</f>
        <v/>
      </c>
      <c r="M379" t="b">
        <f t="shared" si="16"/>
        <v>0</v>
      </c>
      <c r="N379">
        <v>152</v>
      </c>
      <c r="O379" t="b">
        <f>VLOOKUP(A379,Sheet2!$A$2:$G$74,5,FALSE)</f>
        <v>0</v>
      </c>
    </row>
    <row r="380" spans="1:15" x14ac:dyDescent="0.25">
      <c r="A380" s="6" t="s">
        <v>22</v>
      </c>
      <c r="B380" t="str">
        <f>VLOOKUP($A380,Sheet2!$A$2:$B$82,2,FALSE)</f>
        <v>Mn</v>
      </c>
      <c r="C380" s="7" t="s">
        <v>121</v>
      </c>
      <c r="D380" t="str">
        <f>VLOOKUP(A380,Sheet2!$A$2:$G$96,3,FALSE)</f>
        <v>tungmetaller</v>
      </c>
      <c r="E380" t="str">
        <f>VLOOKUP(A380,Sheet2!$A$2:$G$96,4,FALSE)</f>
        <v>tungmetaller</v>
      </c>
      <c r="F380" s="1">
        <v>45000</v>
      </c>
      <c r="G380" t="str">
        <f t="shared" si="17"/>
        <v>slamtank</v>
      </c>
      <c r="H380" s="7" t="s">
        <v>124</v>
      </c>
      <c r="I380" t="b">
        <f t="shared" si="15"/>
        <v>1</v>
      </c>
      <c r="J380" s="4">
        <v>0.2</v>
      </c>
      <c r="K380" t="str">
        <f>IF(LEN(VLOOKUP(B380,Sheet2!$B$2:$G$96,5,FALSE))=0,"",VLOOKUP(B380,Sheet2!$B$2:$G$96,5,FALSE))</f>
        <v/>
      </c>
      <c r="L380" t="str">
        <f>IF(LEN(VLOOKUP(B380,Sheet2!$B$2:$G$96,6,FALSE))=0,"",VLOOKUP(B380,Sheet2!$B$2:$G$96,6,FALSE))</f>
        <v/>
      </c>
      <c r="M380" t="b">
        <f t="shared" si="16"/>
        <v>0</v>
      </c>
      <c r="N380">
        <v>153</v>
      </c>
      <c r="O380" t="b">
        <f>VLOOKUP(A380,Sheet2!$A$2:$G$74,5,FALSE)</f>
        <v>0</v>
      </c>
    </row>
    <row r="381" spans="1:15" x14ac:dyDescent="0.25">
      <c r="A381" s="6" t="s">
        <v>22</v>
      </c>
      <c r="B381" t="str">
        <f>VLOOKUP($A381,Sheet2!$A$2:$B$82,2,FALSE)</f>
        <v>Mn</v>
      </c>
      <c r="C381" s="7" t="s">
        <v>121</v>
      </c>
      <c r="D381" t="str">
        <f>VLOOKUP(A381,Sheet2!$A$2:$G$96,3,FALSE)</f>
        <v>tungmetaller</v>
      </c>
      <c r="E381" t="str">
        <f>VLOOKUP(A381,Sheet2!$A$2:$G$96,4,FALSE)</f>
        <v>tungmetaller</v>
      </c>
      <c r="F381" s="1">
        <v>45000</v>
      </c>
      <c r="G381" t="str">
        <f t="shared" si="17"/>
        <v>inn</v>
      </c>
      <c r="H381" s="6"/>
      <c r="I381" t="str">
        <f t="shared" si="15"/>
        <v/>
      </c>
      <c r="J381" s="4" t="s">
        <v>119</v>
      </c>
      <c r="K381" t="str">
        <f>IF(LEN(VLOOKUP(B381,Sheet2!$B$2:$G$96,5,FALSE))=0,"",VLOOKUP(B381,Sheet2!$B$2:$G$96,5,FALSE))</f>
        <v/>
      </c>
      <c r="L381" t="str">
        <f>IF(LEN(VLOOKUP(B381,Sheet2!$B$2:$G$96,6,FALSE))=0,"",VLOOKUP(B381,Sheet2!$B$2:$G$96,6,FALSE))</f>
        <v/>
      </c>
      <c r="M381" t="b">
        <f t="shared" si="16"/>
        <v>0</v>
      </c>
      <c r="N381">
        <v>152</v>
      </c>
      <c r="O381" t="b">
        <f>VLOOKUP(A381,Sheet2!$A$2:$G$74,5,FALSE)</f>
        <v>0</v>
      </c>
    </row>
    <row r="382" spans="1:15" x14ac:dyDescent="0.25">
      <c r="A382" s="6" t="s">
        <v>22</v>
      </c>
      <c r="B382" t="str">
        <f>VLOOKUP($A382,Sheet2!$A$2:$B$82,2,FALSE)</f>
        <v>Mn</v>
      </c>
      <c r="C382" s="7" t="s">
        <v>121</v>
      </c>
      <c r="D382" t="str">
        <f>VLOOKUP(A382,Sheet2!$A$2:$G$96,3,FALSE)</f>
        <v>tungmetaller</v>
      </c>
      <c r="E382" t="str">
        <f>VLOOKUP(A382,Sheet2!$A$2:$G$96,4,FALSE)</f>
        <v>tungmetaller</v>
      </c>
      <c r="F382" s="1">
        <v>45000</v>
      </c>
      <c r="G382" t="str">
        <f t="shared" si="17"/>
        <v>ut</v>
      </c>
      <c r="H382" s="6"/>
      <c r="I382" t="str">
        <f t="shared" si="15"/>
        <v/>
      </c>
      <c r="J382" s="4" t="s">
        <v>119</v>
      </c>
      <c r="K382" t="str">
        <f>IF(LEN(VLOOKUP(B382,Sheet2!$B$2:$G$96,5,FALSE))=0,"",VLOOKUP(B382,Sheet2!$B$2:$G$96,5,FALSE))</f>
        <v/>
      </c>
      <c r="L382" t="str">
        <f>IF(LEN(VLOOKUP(B382,Sheet2!$B$2:$G$96,6,FALSE))=0,"",VLOOKUP(B382,Sheet2!$B$2:$G$96,6,FALSE))</f>
        <v/>
      </c>
      <c r="M382" t="b">
        <f t="shared" si="16"/>
        <v>0</v>
      </c>
      <c r="N382">
        <v>151</v>
      </c>
      <c r="O382" t="b">
        <f>VLOOKUP(A382,Sheet2!$A$2:$G$74,5,FALSE)</f>
        <v>0</v>
      </c>
    </row>
    <row r="383" spans="1:15" x14ac:dyDescent="0.25">
      <c r="A383" t="s">
        <v>43</v>
      </c>
      <c r="B383" t="str">
        <f>VLOOKUP($A383,Sheet2!$A$2:$B$82,2,FALSE)</f>
        <v>m_p-Xylener</v>
      </c>
      <c r="C383" t="s">
        <v>11</v>
      </c>
      <c r="D383" t="str">
        <f>VLOOKUP(A383,Sheet2!$A$2:$G$96,3,FALSE)</f>
        <v>org milj</v>
      </c>
      <c r="E383" t="str">
        <f>VLOOKUP(A383,Sheet2!$A$2:$G$96,4,FALSE)</f>
        <v>BTEX</v>
      </c>
      <c r="F383" s="1">
        <v>44879</v>
      </c>
      <c r="G383" t="str">
        <f t="shared" si="17"/>
        <v>inn</v>
      </c>
      <c r="H383" t="s">
        <v>15</v>
      </c>
      <c r="I383" t="b">
        <f t="shared" si="15"/>
        <v>1</v>
      </c>
      <c r="J383" s="4">
        <v>0.2</v>
      </c>
      <c r="K383" t="str">
        <f>IF(LEN(VLOOKUP(B383,Sheet2!$B$2:$G$96,5,FALSE))=0,"",VLOOKUP(B383,Sheet2!$B$2:$G$96,5,FALSE))</f>
        <v/>
      </c>
      <c r="L383" t="str">
        <f>IF(LEN(VLOOKUP(B383,Sheet2!$B$2:$G$96,6,FALSE))=0,"",VLOOKUP(B383,Sheet2!$B$2:$G$96,6,FALSE))</f>
        <v/>
      </c>
      <c r="M383" t="b">
        <f t="shared" si="16"/>
        <v>0</v>
      </c>
      <c r="N383">
        <v>152</v>
      </c>
      <c r="O383" t="b">
        <f>VLOOKUP(A383,Sheet2!$A$2:$G$74,5,FALSE)</f>
        <v>0</v>
      </c>
    </row>
    <row r="384" spans="1:15" x14ac:dyDescent="0.25">
      <c r="A384" s="6" t="s">
        <v>10</v>
      </c>
      <c r="B384" t="str">
        <f>VLOOKUP($A384,Sheet2!$A$2:$B$82,2,FALSE)</f>
        <v>As</v>
      </c>
      <c r="C384" s="7" t="s">
        <v>121</v>
      </c>
      <c r="D384" t="str">
        <f>VLOOKUP(A384,Sheet2!$A$2:$G$96,3,FALSE)</f>
        <v>tungmetaller</v>
      </c>
      <c r="E384" t="str">
        <f>VLOOKUP(A384,Sheet2!$A$2:$G$96,4,FALSE)</f>
        <v>tungmetaller</v>
      </c>
      <c r="F384" s="1">
        <v>45000</v>
      </c>
      <c r="G384" t="str">
        <f t="shared" si="17"/>
        <v>slamtank</v>
      </c>
      <c r="H384" s="7"/>
      <c r="I384" t="str">
        <f t="shared" si="15"/>
        <v/>
      </c>
      <c r="J384" s="4" t="s">
        <v>119</v>
      </c>
      <c r="K384">
        <f>IF(LEN(VLOOKUP(B384,Sheet2!$B$2:$G$96,5,FALSE))=0,"",VLOOKUP(B384,Sheet2!$B$2:$G$96,5,FALSE))</f>
        <v>50</v>
      </c>
      <c r="L384" t="str">
        <f>IF(LEN(VLOOKUP(B384,Sheet2!$B$2:$G$96,6,FALSE))=0,"",VLOOKUP(B384,Sheet2!$B$2:$G$96,6,FALSE))</f>
        <v/>
      </c>
      <c r="M384" t="b">
        <f t="shared" si="16"/>
        <v>1</v>
      </c>
      <c r="N384">
        <v>153</v>
      </c>
      <c r="O384" t="b">
        <f>VLOOKUP(A384,Sheet2!$A$2:$G$74,5,FALSE)</f>
        <v>1</v>
      </c>
    </row>
    <row r="385" spans="1:15" x14ac:dyDescent="0.25">
      <c r="A385" s="6" t="s">
        <v>10</v>
      </c>
      <c r="B385" t="str">
        <f>VLOOKUP($A385,Sheet2!$A$2:$B$82,2,FALSE)</f>
        <v>As</v>
      </c>
      <c r="C385" s="7" t="s">
        <v>121</v>
      </c>
      <c r="D385" t="str">
        <f>VLOOKUP(A385,Sheet2!$A$2:$G$96,3,FALSE)</f>
        <v>tungmetaller</v>
      </c>
      <c r="E385" t="str">
        <f>VLOOKUP(A385,Sheet2!$A$2:$G$96,4,FALSE)</f>
        <v>tungmetaller</v>
      </c>
      <c r="F385" s="1">
        <v>45000</v>
      </c>
      <c r="G385" t="str">
        <f t="shared" si="17"/>
        <v>inn</v>
      </c>
      <c r="H385" s="6"/>
      <c r="I385" t="str">
        <f t="shared" si="15"/>
        <v/>
      </c>
      <c r="J385" s="4" t="s">
        <v>119</v>
      </c>
      <c r="K385">
        <f>IF(LEN(VLOOKUP(B385,Sheet2!$B$2:$G$96,5,FALSE))=0,"",VLOOKUP(B385,Sheet2!$B$2:$G$96,5,FALSE))</f>
        <v>50</v>
      </c>
      <c r="L385" t="str">
        <f>IF(LEN(VLOOKUP(B385,Sheet2!$B$2:$G$96,6,FALSE))=0,"",VLOOKUP(B385,Sheet2!$B$2:$G$96,6,FALSE))</f>
        <v/>
      </c>
      <c r="M385" t="b">
        <f t="shared" si="16"/>
        <v>1</v>
      </c>
      <c r="N385">
        <v>152</v>
      </c>
      <c r="O385" t="b">
        <f>VLOOKUP(A385,Sheet2!$A$2:$G$74,5,FALSE)</f>
        <v>1</v>
      </c>
    </row>
    <row r="386" spans="1:15" x14ac:dyDescent="0.25">
      <c r="A386" s="7" t="s">
        <v>2</v>
      </c>
      <c r="B386" t="str">
        <f>VLOOKUP($A386,Sheet2!$A$2:$B$82,2,FALSE)</f>
        <v>EC</v>
      </c>
      <c r="C386" s="7" t="s">
        <v>3</v>
      </c>
      <c r="D386" t="str">
        <f>VLOOKUP(A386,Sheet2!$A$2:$G$96,3,FALSE)</f>
        <v>vannparameter</v>
      </c>
      <c r="E386" t="str">
        <f>VLOOKUP(A386,Sheet2!$A$2:$G$96,4,FALSE)</f>
        <v>EC</v>
      </c>
      <c r="F386" s="1">
        <v>45000</v>
      </c>
      <c r="G386" t="str">
        <f t="shared" si="17"/>
        <v>slamtank</v>
      </c>
      <c r="H386" s="7"/>
      <c r="I386" t="str">
        <f t="shared" ref="I386:I449" si="18">IF(ISBLANK(H386),"",IF(ISNUMBER(H386),FALSE,TRUE))</f>
        <v/>
      </c>
      <c r="J386" s="4" t="s">
        <v>119</v>
      </c>
      <c r="K386" t="str">
        <f>IF(LEN(VLOOKUP(B386,Sheet2!$B$2:$G$96,5,FALSE))=0,"",VLOOKUP(B386,Sheet2!$B$2:$G$96,5,FALSE))</f>
        <v/>
      </c>
      <c r="L386" t="str">
        <f>IF(LEN(VLOOKUP(B386,Sheet2!$B$2:$G$96,6,FALSE))=0,"",VLOOKUP(B386,Sheet2!$B$2:$G$96,6,FALSE))</f>
        <v/>
      </c>
      <c r="M386" t="b">
        <f t="shared" ref="M386:M449" si="19">IF(ISBLANK(J386),"",IF(J386&gt;K386,TRUE,FALSE))</f>
        <v>0</v>
      </c>
      <c r="N386">
        <v>153</v>
      </c>
      <c r="O386" t="b">
        <f>VLOOKUP(A386,Sheet2!$A$2:$G$74,5,FALSE)</f>
        <v>1</v>
      </c>
    </row>
    <row r="387" spans="1:15" x14ac:dyDescent="0.25">
      <c r="A387" t="s">
        <v>2</v>
      </c>
      <c r="B387" t="str">
        <f>VLOOKUP($A387,Sheet2!$A$2:$B$82,2,FALSE)</f>
        <v>EC</v>
      </c>
      <c r="C387" s="7" t="s">
        <v>3</v>
      </c>
      <c r="D387" t="str">
        <f>VLOOKUP(A387,Sheet2!$A$2:$G$96,3,FALSE)</f>
        <v>vannparameter</v>
      </c>
      <c r="E387" t="str">
        <f>VLOOKUP(A387,Sheet2!$A$2:$G$96,4,FALSE)</f>
        <v>EC</v>
      </c>
      <c r="F387" s="1">
        <v>44858</v>
      </c>
      <c r="G387" t="str">
        <f t="shared" ref="G387:G450" si="20">IF(N387=152,"inn",IF(N387=151,"ut",IF(N387=153,"slamtank")))</f>
        <v>inn</v>
      </c>
      <c r="H387">
        <v>426</v>
      </c>
      <c r="I387" t="b">
        <f t="shared" si="18"/>
        <v>0</v>
      </c>
      <c r="J387" s="4">
        <v>426</v>
      </c>
      <c r="K387" t="str">
        <f>IF(LEN(VLOOKUP(B387,Sheet2!$B$2:$G$96,5,FALSE))=0,"",VLOOKUP(B387,Sheet2!$B$2:$G$96,5,FALSE))</f>
        <v/>
      </c>
      <c r="L387" t="str">
        <f>IF(LEN(VLOOKUP(B387,Sheet2!$B$2:$G$96,6,FALSE))=0,"",VLOOKUP(B387,Sheet2!$B$2:$G$96,6,FALSE))</f>
        <v/>
      </c>
      <c r="M387" t="b">
        <f t="shared" si="19"/>
        <v>0</v>
      </c>
      <c r="N387">
        <v>152</v>
      </c>
      <c r="O387" t="b">
        <f>VLOOKUP(A387,Sheet2!$A$2:$G$74,5,FALSE)</f>
        <v>1</v>
      </c>
    </row>
    <row r="388" spans="1:15" x14ac:dyDescent="0.25">
      <c r="A388" t="s">
        <v>2</v>
      </c>
      <c r="B388" t="str">
        <f>VLOOKUP($A388,Sheet2!$A$2:$B$82,2,FALSE)</f>
        <v>EC</v>
      </c>
      <c r="C388" s="7" t="s">
        <v>3</v>
      </c>
      <c r="D388" t="str">
        <f>VLOOKUP(A388,Sheet2!$A$2:$G$96,3,FALSE)</f>
        <v>vannparameter</v>
      </c>
      <c r="E388" t="str">
        <f>VLOOKUP(A388,Sheet2!$A$2:$G$96,4,FALSE)</f>
        <v>EC</v>
      </c>
      <c r="F388" s="1">
        <v>44865</v>
      </c>
      <c r="G388" t="str">
        <f t="shared" si="20"/>
        <v>inn</v>
      </c>
      <c r="H388">
        <v>362</v>
      </c>
      <c r="I388" t="b">
        <f t="shared" si="18"/>
        <v>0</v>
      </c>
      <c r="J388" s="4">
        <v>362</v>
      </c>
      <c r="K388" t="str">
        <f>IF(LEN(VLOOKUP(B388,Sheet2!$B$2:$G$96,5,FALSE))=0,"",VLOOKUP(B388,Sheet2!$B$2:$G$96,5,FALSE))</f>
        <v/>
      </c>
      <c r="L388" t="str">
        <f>IF(LEN(VLOOKUP(B388,Sheet2!$B$2:$G$96,6,FALSE))=0,"",VLOOKUP(B388,Sheet2!$B$2:$G$96,6,FALSE))</f>
        <v/>
      </c>
      <c r="M388" t="b">
        <f t="shared" si="19"/>
        <v>0</v>
      </c>
      <c r="N388">
        <v>152</v>
      </c>
      <c r="O388" t="b">
        <f>VLOOKUP(A388,Sheet2!$A$2:$G$74,5,FALSE)</f>
        <v>1</v>
      </c>
    </row>
    <row r="389" spans="1:15" x14ac:dyDescent="0.25">
      <c r="A389" t="s">
        <v>2</v>
      </c>
      <c r="B389" t="str">
        <f>VLOOKUP($A389,Sheet2!$A$2:$B$82,2,FALSE)</f>
        <v>EC</v>
      </c>
      <c r="C389" s="7" t="s">
        <v>3</v>
      </c>
      <c r="D389" t="str">
        <f>VLOOKUP(A389,Sheet2!$A$2:$G$96,3,FALSE)</f>
        <v>vannparameter</v>
      </c>
      <c r="E389" t="str">
        <f>VLOOKUP(A389,Sheet2!$A$2:$G$96,4,FALSE)</f>
        <v>EC</v>
      </c>
      <c r="F389" s="1">
        <v>44872</v>
      </c>
      <c r="G389" t="str">
        <f t="shared" si="20"/>
        <v>inn</v>
      </c>
      <c r="H389">
        <v>303</v>
      </c>
      <c r="I389" t="b">
        <f t="shared" si="18"/>
        <v>0</v>
      </c>
      <c r="J389" s="4">
        <v>303</v>
      </c>
      <c r="K389" t="str">
        <f>IF(LEN(VLOOKUP(B389,Sheet2!$B$2:$G$96,5,FALSE))=0,"",VLOOKUP(B389,Sheet2!$B$2:$G$96,5,FALSE))</f>
        <v/>
      </c>
      <c r="L389" t="str">
        <f>IF(LEN(VLOOKUP(B389,Sheet2!$B$2:$G$96,6,FALSE))=0,"",VLOOKUP(B389,Sheet2!$B$2:$G$96,6,FALSE))</f>
        <v/>
      </c>
      <c r="M389" t="b">
        <f t="shared" si="19"/>
        <v>0</v>
      </c>
      <c r="N389">
        <v>152</v>
      </c>
      <c r="O389" t="b">
        <f>VLOOKUP(A389,Sheet2!$A$2:$G$74,5,FALSE)</f>
        <v>1</v>
      </c>
    </row>
    <row r="390" spans="1:15" x14ac:dyDescent="0.25">
      <c r="A390" t="s">
        <v>2</v>
      </c>
      <c r="B390" t="str">
        <f>VLOOKUP($A390,Sheet2!$A$2:$B$82,2,FALSE)</f>
        <v>EC</v>
      </c>
      <c r="C390" s="7" t="s">
        <v>3</v>
      </c>
      <c r="D390" t="str">
        <f>VLOOKUP(A390,Sheet2!$A$2:$G$96,3,FALSE)</f>
        <v>vannparameter</v>
      </c>
      <c r="E390" t="str">
        <f>VLOOKUP(A390,Sheet2!$A$2:$G$96,4,FALSE)</f>
        <v>EC</v>
      </c>
      <c r="F390" s="1">
        <v>44886</v>
      </c>
      <c r="G390" t="str">
        <f t="shared" si="20"/>
        <v>inn</v>
      </c>
      <c r="H390">
        <v>384</v>
      </c>
      <c r="I390" t="b">
        <f t="shared" si="18"/>
        <v>0</v>
      </c>
      <c r="J390" s="4">
        <v>384</v>
      </c>
      <c r="K390" t="str">
        <f>IF(LEN(VLOOKUP(B390,Sheet2!$B$2:$G$96,5,FALSE))=0,"",VLOOKUP(B390,Sheet2!$B$2:$G$96,5,FALSE))</f>
        <v/>
      </c>
      <c r="L390" t="str">
        <f>IF(LEN(VLOOKUP(B390,Sheet2!$B$2:$G$96,6,FALSE))=0,"",VLOOKUP(B390,Sheet2!$B$2:$G$96,6,FALSE))</f>
        <v/>
      </c>
      <c r="M390" t="b">
        <f t="shared" si="19"/>
        <v>0</v>
      </c>
      <c r="N390">
        <v>152</v>
      </c>
      <c r="O390" t="b">
        <f>VLOOKUP(A390,Sheet2!$A$2:$G$74,5,FALSE)</f>
        <v>1</v>
      </c>
    </row>
    <row r="391" spans="1:15" x14ac:dyDescent="0.25">
      <c r="A391" t="s">
        <v>2</v>
      </c>
      <c r="B391" t="str">
        <f>VLOOKUP($A391,Sheet2!$A$2:$B$82,2,FALSE)</f>
        <v>EC</v>
      </c>
      <c r="C391" s="7" t="s">
        <v>3</v>
      </c>
      <c r="D391" t="str">
        <f>VLOOKUP(A391,Sheet2!$A$2:$G$96,3,FALSE)</f>
        <v>vannparameter</v>
      </c>
      <c r="E391" t="str">
        <f>VLOOKUP(A391,Sheet2!$A$2:$G$96,4,FALSE)</f>
        <v>EC</v>
      </c>
      <c r="F391" s="1">
        <v>44907</v>
      </c>
      <c r="G391" t="str">
        <f t="shared" si="20"/>
        <v>inn</v>
      </c>
      <c r="H391">
        <v>369</v>
      </c>
      <c r="I391" t="b">
        <f t="shared" si="18"/>
        <v>0</v>
      </c>
      <c r="J391" s="4">
        <v>369</v>
      </c>
      <c r="K391" t="str">
        <f>IF(LEN(VLOOKUP(B391,Sheet2!$B$2:$G$96,5,FALSE))=0,"",VLOOKUP(B391,Sheet2!$B$2:$G$96,5,FALSE))</f>
        <v/>
      </c>
      <c r="L391" t="str">
        <f>IF(LEN(VLOOKUP(B391,Sheet2!$B$2:$G$96,6,FALSE))=0,"",VLOOKUP(B391,Sheet2!$B$2:$G$96,6,FALSE))</f>
        <v/>
      </c>
      <c r="M391" t="b">
        <f t="shared" si="19"/>
        <v>0</v>
      </c>
      <c r="N391">
        <v>152</v>
      </c>
      <c r="O391" t="b">
        <f>VLOOKUP(A391,Sheet2!$A$2:$G$74,5,FALSE)</f>
        <v>1</v>
      </c>
    </row>
    <row r="392" spans="1:15" x14ac:dyDescent="0.25">
      <c r="A392" t="s">
        <v>2</v>
      </c>
      <c r="B392" t="str">
        <f>VLOOKUP($A392,Sheet2!$A$2:$B$82,2,FALSE)</f>
        <v>EC</v>
      </c>
      <c r="C392" s="7" t="s">
        <v>3</v>
      </c>
      <c r="D392" t="str">
        <f>VLOOKUP(A392,Sheet2!$A$2:$G$96,3,FALSE)</f>
        <v>vannparameter</v>
      </c>
      <c r="E392" t="str">
        <f>VLOOKUP(A392,Sheet2!$A$2:$G$96,4,FALSE)</f>
        <v>EC</v>
      </c>
      <c r="F392" s="1">
        <v>44970</v>
      </c>
      <c r="G392" t="str">
        <f t="shared" si="20"/>
        <v>inn</v>
      </c>
      <c r="H392">
        <v>462</v>
      </c>
      <c r="I392" t="b">
        <f t="shared" si="18"/>
        <v>0</v>
      </c>
      <c r="J392" s="4">
        <v>462</v>
      </c>
      <c r="K392" t="str">
        <f>IF(LEN(VLOOKUP(B392,Sheet2!$B$2:$G$96,5,FALSE))=0,"",VLOOKUP(B392,Sheet2!$B$2:$G$96,5,FALSE))</f>
        <v/>
      </c>
      <c r="L392" t="str">
        <f>IF(LEN(VLOOKUP(B392,Sheet2!$B$2:$G$96,6,FALSE))=0,"",VLOOKUP(B392,Sheet2!$B$2:$G$96,6,FALSE))</f>
        <v/>
      </c>
      <c r="M392" t="b">
        <f t="shared" si="19"/>
        <v>0</v>
      </c>
      <c r="N392">
        <v>152</v>
      </c>
      <c r="O392" t="b">
        <f>VLOOKUP(A392,Sheet2!$A$2:$G$74,5,FALSE)</f>
        <v>1</v>
      </c>
    </row>
    <row r="393" spans="1:15" x14ac:dyDescent="0.25">
      <c r="A393" t="s">
        <v>2</v>
      </c>
      <c r="B393" t="str">
        <f>VLOOKUP($A393,Sheet2!$A$2:$B$82,2,FALSE)</f>
        <v>EC</v>
      </c>
      <c r="C393" s="7" t="s">
        <v>3</v>
      </c>
      <c r="D393" t="str">
        <f>VLOOKUP(A393,Sheet2!$A$2:$G$96,3,FALSE)</f>
        <v>vannparameter</v>
      </c>
      <c r="E393" t="str">
        <f>VLOOKUP(A393,Sheet2!$A$2:$G$96,4,FALSE)</f>
        <v>EC</v>
      </c>
      <c r="F393" s="1">
        <v>44984</v>
      </c>
      <c r="G393" t="str">
        <f t="shared" si="20"/>
        <v>inn</v>
      </c>
      <c r="H393">
        <v>400</v>
      </c>
      <c r="I393" t="b">
        <f t="shared" si="18"/>
        <v>0</v>
      </c>
      <c r="J393" s="4">
        <v>400</v>
      </c>
      <c r="K393" t="str">
        <f>IF(LEN(VLOOKUP(B393,Sheet2!$B$2:$G$96,5,FALSE))=0,"",VLOOKUP(B393,Sheet2!$B$2:$G$96,5,FALSE))</f>
        <v/>
      </c>
      <c r="L393" t="str">
        <f>IF(LEN(VLOOKUP(B393,Sheet2!$B$2:$G$96,6,FALSE))=0,"",VLOOKUP(B393,Sheet2!$B$2:$G$96,6,FALSE))</f>
        <v/>
      </c>
      <c r="M393" t="b">
        <f t="shared" si="19"/>
        <v>0</v>
      </c>
      <c r="N393">
        <v>152</v>
      </c>
      <c r="O393" t="b">
        <f>VLOOKUP(A393,Sheet2!$A$2:$G$74,5,FALSE)</f>
        <v>1</v>
      </c>
    </row>
    <row r="394" spans="1:15" x14ac:dyDescent="0.25">
      <c r="A394" t="s">
        <v>2</v>
      </c>
      <c r="B394" t="str">
        <f>VLOOKUP($A394,Sheet2!$A$2:$B$82,2,FALSE)</f>
        <v>EC</v>
      </c>
      <c r="C394" s="7" t="s">
        <v>3</v>
      </c>
      <c r="D394" t="str">
        <f>VLOOKUP(A394,Sheet2!$A$2:$G$96,3,FALSE)</f>
        <v>vannparameter</v>
      </c>
      <c r="E394" t="str">
        <f>VLOOKUP(A394,Sheet2!$A$2:$G$96,4,FALSE)</f>
        <v>EC</v>
      </c>
      <c r="F394" s="1">
        <v>44879</v>
      </c>
      <c r="G394" t="str">
        <f t="shared" si="20"/>
        <v>inn</v>
      </c>
      <c r="H394">
        <v>263</v>
      </c>
      <c r="I394" t="b">
        <f t="shared" si="18"/>
        <v>0</v>
      </c>
      <c r="J394" s="4">
        <v>263</v>
      </c>
      <c r="K394" t="str">
        <f>IF(LEN(VLOOKUP(B394,Sheet2!$B$2:$G$96,5,FALSE))=0,"",VLOOKUP(B394,Sheet2!$B$2:$G$96,5,FALSE))</f>
        <v/>
      </c>
      <c r="L394" t="str">
        <f>IF(LEN(VLOOKUP(B394,Sheet2!$B$2:$G$96,6,FALSE))=0,"",VLOOKUP(B394,Sheet2!$B$2:$G$96,6,FALSE))</f>
        <v/>
      </c>
      <c r="M394" t="b">
        <f t="shared" si="19"/>
        <v>0</v>
      </c>
      <c r="N394">
        <v>152</v>
      </c>
      <c r="O394" t="b">
        <f>VLOOKUP(A394,Sheet2!$A$2:$G$74,5,FALSE)</f>
        <v>1</v>
      </c>
    </row>
    <row r="395" spans="1:15" x14ac:dyDescent="0.25">
      <c r="A395" s="7" t="s">
        <v>2</v>
      </c>
      <c r="B395" t="str">
        <f>VLOOKUP($A395,Sheet2!$A$2:$B$82,2,FALSE)</f>
        <v>EC</v>
      </c>
      <c r="C395" s="7" t="s">
        <v>3</v>
      </c>
      <c r="D395" t="str">
        <f>VLOOKUP(A395,Sheet2!$A$2:$G$96,3,FALSE)</f>
        <v>vannparameter</v>
      </c>
      <c r="E395" t="str">
        <f>VLOOKUP(A395,Sheet2!$A$2:$G$96,4,FALSE)</f>
        <v>EC</v>
      </c>
      <c r="F395" s="1">
        <v>45000</v>
      </c>
      <c r="G395" t="str">
        <f t="shared" si="20"/>
        <v>inn</v>
      </c>
      <c r="H395" s="6">
        <v>406</v>
      </c>
      <c r="I395" t="b">
        <f t="shared" si="18"/>
        <v>0</v>
      </c>
      <c r="J395" s="4">
        <v>406</v>
      </c>
      <c r="K395" t="str">
        <f>IF(LEN(VLOOKUP(B395,Sheet2!$B$2:$G$96,5,FALSE))=0,"",VLOOKUP(B395,Sheet2!$B$2:$G$96,5,FALSE))</f>
        <v/>
      </c>
      <c r="L395" t="str">
        <f>IF(LEN(VLOOKUP(B395,Sheet2!$B$2:$G$96,6,FALSE))=0,"",VLOOKUP(B395,Sheet2!$B$2:$G$96,6,FALSE))</f>
        <v/>
      </c>
      <c r="M395" t="b">
        <f t="shared" si="19"/>
        <v>0</v>
      </c>
      <c r="N395">
        <v>152</v>
      </c>
      <c r="O395" t="b">
        <f>VLOOKUP(A395,Sheet2!$A$2:$G$74,5,FALSE)</f>
        <v>1</v>
      </c>
    </row>
    <row r="396" spans="1:15" x14ac:dyDescent="0.25">
      <c r="A396" t="s">
        <v>2</v>
      </c>
      <c r="B396" t="str">
        <f>VLOOKUP($A396,Sheet2!$A$2:$B$82,2,FALSE)</f>
        <v>EC</v>
      </c>
      <c r="C396" s="7" t="s">
        <v>3</v>
      </c>
      <c r="D396" t="str">
        <f>VLOOKUP(A396,Sheet2!$A$2:$G$96,3,FALSE)</f>
        <v>vannparameter</v>
      </c>
      <c r="E396" t="str">
        <f>VLOOKUP(A396,Sheet2!$A$2:$G$96,4,FALSE)</f>
        <v>EC</v>
      </c>
      <c r="F396" s="1">
        <v>44858</v>
      </c>
      <c r="G396" t="str">
        <f t="shared" si="20"/>
        <v>ut</v>
      </c>
      <c r="H396">
        <v>420</v>
      </c>
      <c r="I396" t="b">
        <f t="shared" si="18"/>
        <v>0</v>
      </c>
      <c r="J396" s="4">
        <v>420</v>
      </c>
      <c r="K396" t="str">
        <f>IF(LEN(VLOOKUP(B396,Sheet2!$B$2:$G$96,5,FALSE))=0,"",VLOOKUP(B396,Sheet2!$B$2:$G$96,5,FALSE))</f>
        <v/>
      </c>
      <c r="L396" t="str">
        <f>IF(LEN(VLOOKUP(B396,Sheet2!$B$2:$G$96,6,FALSE))=0,"",VLOOKUP(B396,Sheet2!$B$2:$G$96,6,FALSE))</f>
        <v/>
      </c>
      <c r="M396" t="b">
        <f t="shared" si="19"/>
        <v>0</v>
      </c>
      <c r="N396">
        <v>151</v>
      </c>
      <c r="O396" t="b">
        <f>VLOOKUP(A396,Sheet2!$A$2:$G$74,5,FALSE)</f>
        <v>1</v>
      </c>
    </row>
    <row r="397" spans="1:15" x14ac:dyDescent="0.25">
      <c r="A397" t="s">
        <v>2</v>
      </c>
      <c r="B397" t="str">
        <f>VLOOKUP($A397,Sheet2!$A$2:$B$82,2,FALSE)</f>
        <v>EC</v>
      </c>
      <c r="C397" s="7" t="s">
        <v>3</v>
      </c>
      <c r="D397" t="str">
        <f>VLOOKUP(A397,Sheet2!$A$2:$G$96,3,FALSE)</f>
        <v>vannparameter</v>
      </c>
      <c r="E397" t="str">
        <f>VLOOKUP(A397,Sheet2!$A$2:$G$96,4,FALSE)</f>
        <v>EC</v>
      </c>
      <c r="F397" s="1">
        <v>44865</v>
      </c>
      <c r="G397" t="str">
        <f t="shared" si="20"/>
        <v>ut</v>
      </c>
      <c r="H397">
        <v>351</v>
      </c>
      <c r="I397" t="b">
        <f t="shared" si="18"/>
        <v>0</v>
      </c>
      <c r="J397" s="4">
        <v>351</v>
      </c>
      <c r="K397" t="str">
        <f>IF(LEN(VLOOKUP(B397,Sheet2!$B$2:$G$96,5,FALSE))=0,"",VLOOKUP(B397,Sheet2!$B$2:$G$96,5,FALSE))</f>
        <v/>
      </c>
      <c r="L397" t="str">
        <f>IF(LEN(VLOOKUP(B397,Sheet2!$B$2:$G$96,6,FALSE))=0,"",VLOOKUP(B397,Sheet2!$B$2:$G$96,6,FALSE))</f>
        <v/>
      </c>
      <c r="M397" t="b">
        <f t="shared" si="19"/>
        <v>0</v>
      </c>
      <c r="N397">
        <v>151</v>
      </c>
      <c r="O397" t="b">
        <f>VLOOKUP(A397,Sheet2!$A$2:$G$74,5,FALSE)</f>
        <v>1</v>
      </c>
    </row>
    <row r="398" spans="1:15" x14ac:dyDescent="0.25">
      <c r="A398" t="s">
        <v>2</v>
      </c>
      <c r="B398" t="str">
        <f>VLOOKUP($A398,Sheet2!$A$2:$B$82,2,FALSE)</f>
        <v>EC</v>
      </c>
      <c r="C398" s="7" t="s">
        <v>3</v>
      </c>
      <c r="D398" t="str">
        <f>VLOOKUP(A398,Sheet2!$A$2:$G$96,3,FALSE)</f>
        <v>vannparameter</v>
      </c>
      <c r="E398" t="str">
        <f>VLOOKUP(A398,Sheet2!$A$2:$G$96,4,FALSE)</f>
        <v>EC</v>
      </c>
      <c r="F398" s="1">
        <v>44872</v>
      </c>
      <c r="G398" t="str">
        <f t="shared" si="20"/>
        <v>ut</v>
      </c>
      <c r="H398">
        <v>294</v>
      </c>
      <c r="I398" t="b">
        <f t="shared" si="18"/>
        <v>0</v>
      </c>
      <c r="J398" s="4">
        <v>294</v>
      </c>
      <c r="K398" t="str">
        <f>IF(LEN(VLOOKUP(B398,Sheet2!$B$2:$G$96,5,FALSE))=0,"",VLOOKUP(B398,Sheet2!$B$2:$G$96,5,FALSE))</f>
        <v/>
      </c>
      <c r="L398" t="str">
        <f>IF(LEN(VLOOKUP(B398,Sheet2!$B$2:$G$96,6,FALSE))=0,"",VLOOKUP(B398,Sheet2!$B$2:$G$96,6,FALSE))</f>
        <v/>
      </c>
      <c r="M398" t="b">
        <f t="shared" si="19"/>
        <v>0</v>
      </c>
      <c r="N398">
        <v>151</v>
      </c>
      <c r="O398" t="b">
        <f>VLOOKUP(A398,Sheet2!$A$2:$G$74,5,FALSE)</f>
        <v>1</v>
      </c>
    </row>
    <row r="399" spans="1:15" x14ac:dyDescent="0.25">
      <c r="A399" t="s">
        <v>2</v>
      </c>
      <c r="B399" t="str">
        <f>VLOOKUP($A399,Sheet2!$A$2:$B$82,2,FALSE)</f>
        <v>EC</v>
      </c>
      <c r="C399" s="7" t="s">
        <v>3</v>
      </c>
      <c r="D399" t="str">
        <f>VLOOKUP(A399,Sheet2!$A$2:$G$96,3,FALSE)</f>
        <v>vannparameter</v>
      </c>
      <c r="E399" t="str">
        <f>VLOOKUP(A399,Sheet2!$A$2:$G$96,4,FALSE)</f>
        <v>EC</v>
      </c>
      <c r="F399" s="1">
        <v>44886</v>
      </c>
      <c r="G399" t="str">
        <f t="shared" si="20"/>
        <v>ut</v>
      </c>
      <c r="H399">
        <v>374</v>
      </c>
      <c r="I399" t="b">
        <f t="shared" si="18"/>
        <v>0</v>
      </c>
      <c r="J399" s="4">
        <v>374</v>
      </c>
      <c r="K399" t="str">
        <f>IF(LEN(VLOOKUP(B399,Sheet2!$B$2:$G$96,5,FALSE))=0,"",VLOOKUP(B399,Sheet2!$B$2:$G$96,5,FALSE))</f>
        <v/>
      </c>
      <c r="L399" t="str">
        <f>IF(LEN(VLOOKUP(B399,Sheet2!$B$2:$G$96,6,FALSE))=0,"",VLOOKUP(B399,Sheet2!$B$2:$G$96,6,FALSE))</f>
        <v/>
      </c>
      <c r="M399" t="b">
        <f t="shared" si="19"/>
        <v>0</v>
      </c>
      <c r="N399">
        <v>151</v>
      </c>
      <c r="O399" t="b">
        <f>VLOOKUP(A399,Sheet2!$A$2:$G$74,5,FALSE)</f>
        <v>1</v>
      </c>
    </row>
    <row r="400" spans="1:15" x14ac:dyDescent="0.25">
      <c r="A400" t="s">
        <v>2</v>
      </c>
      <c r="B400" t="str">
        <f>VLOOKUP($A400,Sheet2!$A$2:$B$82,2,FALSE)</f>
        <v>EC</v>
      </c>
      <c r="C400" s="7" t="s">
        <v>3</v>
      </c>
      <c r="D400" t="str">
        <f>VLOOKUP(A400,Sheet2!$A$2:$G$96,3,FALSE)</f>
        <v>vannparameter</v>
      </c>
      <c r="E400" t="str">
        <f>VLOOKUP(A400,Sheet2!$A$2:$G$96,4,FALSE)</f>
        <v>EC</v>
      </c>
      <c r="F400" s="1">
        <v>44907</v>
      </c>
      <c r="G400" t="str">
        <f t="shared" si="20"/>
        <v>ut</v>
      </c>
      <c r="H400">
        <v>383</v>
      </c>
      <c r="I400" t="b">
        <f t="shared" si="18"/>
        <v>0</v>
      </c>
      <c r="J400" s="4">
        <v>383</v>
      </c>
      <c r="K400" t="str">
        <f>IF(LEN(VLOOKUP(B400,Sheet2!$B$2:$G$96,5,FALSE))=0,"",VLOOKUP(B400,Sheet2!$B$2:$G$96,5,FALSE))</f>
        <v/>
      </c>
      <c r="L400" t="str">
        <f>IF(LEN(VLOOKUP(B400,Sheet2!$B$2:$G$96,6,FALSE))=0,"",VLOOKUP(B400,Sheet2!$B$2:$G$96,6,FALSE))</f>
        <v/>
      </c>
      <c r="M400" t="b">
        <f t="shared" si="19"/>
        <v>0</v>
      </c>
      <c r="N400">
        <v>151</v>
      </c>
      <c r="O400" t="b">
        <f>VLOOKUP(A400,Sheet2!$A$2:$G$74,5,FALSE)</f>
        <v>1</v>
      </c>
    </row>
    <row r="401" spans="1:15" x14ac:dyDescent="0.25">
      <c r="A401" t="s">
        <v>2</v>
      </c>
      <c r="B401" t="str">
        <f>VLOOKUP($A401,Sheet2!$A$2:$B$82,2,FALSE)</f>
        <v>EC</v>
      </c>
      <c r="C401" s="7" t="s">
        <v>3</v>
      </c>
      <c r="D401" t="str">
        <f>VLOOKUP(A401,Sheet2!$A$2:$G$96,3,FALSE)</f>
        <v>vannparameter</v>
      </c>
      <c r="E401" t="str">
        <f>VLOOKUP(A401,Sheet2!$A$2:$G$96,4,FALSE)</f>
        <v>EC</v>
      </c>
      <c r="F401" s="1">
        <v>44970</v>
      </c>
      <c r="G401" t="str">
        <f t="shared" si="20"/>
        <v>ut</v>
      </c>
      <c r="H401">
        <v>462</v>
      </c>
      <c r="I401" t="b">
        <f t="shared" si="18"/>
        <v>0</v>
      </c>
      <c r="J401" s="4">
        <v>462</v>
      </c>
      <c r="K401" t="str">
        <f>IF(LEN(VLOOKUP(B401,Sheet2!$B$2:$G$96,5,FALSE))=0,"",VLOOKUP(B401,Sheet2!$B$2:$G$96,5,FALSE))</f>
        <v/>
      </c>
      <c r="L401" t="str">
        <f>IF(LEN(VLOOKUP(B401,Sheet2!$B$2:$G$96,6,FALSE))=0,"",VLOOKUP(B401,Sheet2!$B$2:$G$96,6,FALSE))</f>
        <v/>
      </c>
      <c r="M401" t="b">
        <f t="shared" si="19"/>
        <v>0</v>
      </c>
      <c r="N401">
        <v>151</v>
      </c>
      <c r="O401" t="b">
        <f>VLOOKUP(A401,Sheet2!$A$2:$G$74,5,FALSE)</f>
        <v>1</v>
      </c>
    </row>
    <row r="402" spans="1:15" x14ac:dyDescent="0.25">
      <c r="A402" t="s">
        <v>2</v>
      </c>
      <c r="B402" t="str">
        <f>VLOOKUP($A402,Sheet2!$A$2:$B$82,2,FALSE)</f>
        <v>EC</v>
      </c>
      <c r="C402" s="7" t="s">
        <v>3</v>
      </c>
      <c r="D402" t="str">
        <f>VLOOKUP(A402,Sheet2!$A$2:$G$96,3,FALSE)</f>
        <v>vannparameter</v>
      </c>
      <c r="E402" t="str">
        <f>VLOOKUP(A402,Sheet2!$A$2:$G$96,4,FALSE)</f>
        <v>EC</v>
      </c>
      <c r="F402" s="1">
        <v>44984</v>
      </c>
      <c r="G402" t="str">
        <f t="shared" si="20"/>
        <v>ut</v>
      </c>
      <c r="H402">
        <v>425</v>
      </c>
      <c r="I402" t="b">
        <f t="shared" si="18"/>
        <v>0</v>
      </c>
      <c r="J402" s="4">
        <v>425</v>
      </c>
      <c r="K402" t="str">
        <f>IF(LEN(VLOOKUP(B402,Sheet2!$B$2:$G$96,5,FALSE))=0,"",VLOOKUP(B402,Sheet2!$B$2:$G$96,5,FALSE))</f>
        <v/>
      </c>
      <c r="L402" t="str">
        <f>IF(LEN(VLOOKUP(B402,Sheet2!$B$2:$G$96,6,FALSE))=0,"",VLOOKUP(B402,Sheet2!$B$2:$G$96,6,FALSE))</f>
        <v/>
      </c>
      <c r="M402" t="b">
        <f t="shared" si="19"/>
        <v>0</v>
      </c>
      <c r="N402">
        <v>151</v>
      </c>
      <c r="O402" t="b">
        <f>VLOOKUP(A402,Sheet2!$A$2:$G$74,5,FALSE)</f>
        <v>1</v>
      </c>
    </row>
    <row r="403" spans="1:15" x14ac:dyDescent="0.25">
      <c r="A403" t="s">
        <v>2</v>
      </c>
      <c r="B403" t="str">
        <f>VLOOKUP($A403,Sheet2!$A$2:$B$82,2,FALSE)</f>
        <v>EC</v>
      </c>
      <c r="C403" s="7" t="s">
        <v>3</v>
      </c>
      <c r="D403" t="str">
        <f>VLOOKUP(A403,Sheet2!$A$2:$G$96,3,FALSE)</f>
        <v>vannparameter</v>
      </c>
      <c r="E403" t="str">
        <f>VLOOKUP(A403,Sheet2!$A$2:$G$96,4,FALSE)</f>
        <v>EC</v>
      </c>
      <c r="F403" s="1">
        <v>44879</v>
      </c>
      <c r="G403" t="str">
        <f t="shared" si="20"/>
        <v>ut</v>
      </c>
      <c r="H403">
        <v>361</v>
      </c>
      <c r="I403" t="b">
        <f t="shared" si="18"/>
        <v>0</v>
      </c>
      <c r="J403" s="4">
        <v>361</v>
      </c>
      <c r="K403" t="str">
        <f>IF(LEN(VLOOKUP(B403,Sheet2!$B$2:$G$96,5,FALSE))=0,"",VLOOKUP(B403,Sheet2!$B$2:$G$96,5,FALSE))</f>
        <v/>
      </c>
      <c r="L403" t="str">
        <f>IF(LEN(VLOOKUP(B403,Sheet2!$B$2:$G$96,6,FALSE))=0,"",VLOOKUP(B403,Sheet2!$B$2:$G$96,6,FALSE))</f>
        <v/>
      </c>
      <c r="M403" t="b">
        <f t="shared" si="19"/>
        <v>0</v>
      </c>
      <c r="N403">
        <v>151</v>
      </c>
      <c r="O403" t="b">
        <f>VLOOKUP(A403,Sheet2!$A$2:$G$74,5,FALSE)</f>
        <v>1</v>
      </c>
    </row>
    <row r="404" spans="1:15" x14ac:dyDescent="0.25">
      <c r="A404" s="6" t="s">
        <v>2</v>
      </c>
      <c r="B404" t="str">
        <f>VLOOKUP($A404,Sheet2!$A$2:$B$82,2,FALSE)</f>
        <v>EC</v>
      </c>
      <c r="C404" s="7" t="s">
        <v>3</v>
      </c>
      <c r="D404" t="str">
        <f>VLOOKUP(A404,Sheet2!$A$2:$G$96,3,FALSE)</f>
        <v>vannparameter</v>
      </c>
      <c r="E404" t="str">
        <f>VLOOKUP(A404,Sheet2!$A$2:$G$96,4,FALSE)</f>
        <v>EC</v>
      </c>
      <c r="F404" s="1">
        <v>45000</v>
      </c>
      <c r="G404" t="str">
        <f t="shared" si="20"/>
        <v>ut</v>
      </c>
      <c r="H404" s="6">
        <v>454</v>
      </c>
      <c r="I404" t="b">
        <f t="shared" si="18"/>
        <v>0</v>
      </c>
      <c r="J404" s="4">
        <v>454</v>
      </c>
      <c r="K404" t="str">
        <f>IF(LEN(VLOOKUP(B404,Sheet2!$B$2:$G$96,5,FALSE))=0,"",VLOOKUP(B404,Sheet2!$B$2:$G$96,5,FALSE))</f>
        <v/>
      </c>
      <c r="L404" t="str">
        <f>IF(LEN(VLOOKUP(B404,Sheet2!$B$2:$G$96,6,FALSE))=0,"",VLOOKUP(B404,Sheet2!$B$2:$G$96,6,FALSE))</f>
        <v/>
      </c>
      <c r="M404" t="b">
        <f t="shared" si="19"/>
        <v>0</v>
      </c>
      <c r="N404">
        <v>151</v>
      </c>
      <c r="O404" t="b">
        <f>VLOOKUP(A404,Sheet2!$A$2:$G$74,5,FALSE)</f>
        <v>1</v>
      </c>
    </row>
    <row r="405" spans="1:15" x14ac:dyDescent="0.25">
      <c r="A405" s="6" t="s">
        <v>43</v>
      </c>
      <c r="B405" t="str">
        <f>VLOOKUP($A405,Sheet2!$A$2:$B$82,2,FALSE)</f>
        <v>m_p-Xylener</v>
      </c>
      <c r="C405" t="s">
        <v>11</v>
      </c>
      <c r="D405" t="str">
        <f>VLOOKUP(A405,Sheet2!$A$2:$G$96,3,FALSE)</f>
        <v>org milj</v>
      </c>
      <c r="E405" t="str">
        <f>VLOOKUP(A405,Sheet2!$A$2:$G$96,4,FALSE)</f>
        <v>BTEX</v>
      </c>
      <c r="F405" s="1">
        <v>45000</v>
      </c>
      <c r="G405" t="str">
        <f t="shared" si="20"/>
        <v>inn</v>
      </c>
      <c r="H405" s="6" t="s">
        <v>124</v>
      </c>
      <c r="I405" t="b">
        <f t="shared" si="18"/>
        <v>1</v>
      </c>
      <c r="J405" s="4">
        <v>0.2</v>
      </c>
      <c r="K405" t="str">
        <f>IF(LEN(VLOOKUP(B405,Sheet2!$B$2:$G$96,5,FALSE))=0,"",VLOOKUP(B405,Sheet2!$B$2:$G$96,5,FALSE))</f>
        <v/>
      </c>
      <c r="L405" t="str">
        <f>IF(LEN(VLOOKUP(B405,Sheet2!$B$2:$G$96,6,FALSE))=0,"",VLOOKUP(B405,Sheet2!$B$2:$G$96,6,FALSE))</f>
        <v/>
      </c>
      <c r="M405" t="b">
        <f t="shared" si="19"/>
        <v>0</v>
      </c>
      <c r="N405">
        <v>152</v>
      </c>
      <c r="O405" t="b">
        <f>VLOOKUP(A405,Sheet2!$A$2:$G$74,5,FALSE)</f>
        <v>0</v>
      </c>
    </row>
    <row r="406" spans="1:15" x14ac:dyDescent="0.25">
      <c r="A406" t="s">
        <v>43</v>
      </c>
      <c r="B406" t="str">
        <f>VLOOKUP($A406,Sheet2!$A$2:$B$82,2,FALSE)</f>
        <v>m_p-Xylener</v>
      </c>
      <c r="C406" t="s">
        <v>11</v>
      </c>
      <c r="D406" t="str">
        <f>VLOOKUP(A406,Sheet2!$A$2:$G$96,3,FALSE)</f>
        <v>org milj</v>
      </c>
      <c r="E406" t="str">
        <f>VLOOKUP(A406,Sheet2!$A$2:$G$96,4,FALSE)</f>
        <v>BTEX</v>
      </c>
      <c r="F406" s="1">
        <v>44858</v>
      </c>
      <c r="G406" t="str">
        <f t="shared" si="20"/>
        <v>ut</v>
      </c>
      <c r="H406">
        <v>0.25</v>
      </c>
      <c r="I406" t="b">
        <f t="shared" si="18"/>
        <v>0</v>
      </c>
      <c r="J406" s="4">
        <v>0.25</v>
      </c>
      <c r="K406" t="str">
        <f>IF(LEN(VLOOKUP(B406,Sheet2!$B$2:$G$96,5,FALSE))=0,"",VLOOKUP(B406,Sheet2!$B$2:$G$96,5,FALSE))</f>
        <v/>
      </c>
      <c r="L406" t="str">
        <f>IF(LEN(VLOOKUP(B406,Sheet2!$B$2:$G$96,6,FALSE))=0,"",VLOOKUP(B406,Sheet2!$B$2:$G$96,6,FALSE))</f>
        <v/>
      </c>
      <c r="M406" t="b">
        <f t="shared" si="19"/>
        <v>0</v>
      </c>
      <c r="N406">
        <v>151</v>
      </c>
      <c r="O406" t="b">
        <f>VLOOKUP(A406,Sheet2!$A$2:$G$74,5,FALSE)</f>
        <v>0</v>
      </c>
    </row>
    <row r="407" spans="1:15" x14ac:dyDescent="0.25">
      <c r="A407" t="s">
        <v>43</v>
      </c>
      <c r="B407" t="str">
        <f>VLOOKUP($A407,Sheet2!$A$2:$B$82,2,FALSE)</f>
        <v>m_p-Xylener</v>
      </c>
      <c r="C407" t="s">
        <v>11</v>
      </c>
      <c r="D407" t="str">
        <f>VLOOKUP(A407,Sheet2!$A$2:$G$96,3,FALSE)</f>
        <v>org milj</v>
      </c>
      <c r="E407" t="str">
        <f>VLOOKUP(A407,Sheet2!$A$2:$G$96,4,FALSE)</f>
        <v>BTEX</v>
      </c>
      <c r="F407" s="1">
        <v>44865</v>
      </c>
      <c r="G407" t="str">
        <f t="shared" si="20"/>
        <v>ut</v>
      </c>
      <c r="H407">
        <v>0.61</v>
      </c>
      <c r="I407" t="b">
        <f t="shared" si="18"/>
        <v>0</v>
      </c>
      <c r="J407" s="4">
        <v>0.61</v>
      </c>
      <c r="K407" t="str">
        <f>IF(LEN(VLOOKUP(B407,Sheet2!$B$2:$G$96,5,FALSE))=0,"",VLOOKUP(B407,Sheet2!$B$2:$G$96,5,FALSE))</f>
        <v/>
      </c>
      <c r="L407" t="str">
        <f>IF(LEN(VLOOKUP(B407,Sheet2!$B$2:$G$96,6,FALSE))=0,"",VLOOKUP(B407,Sheet2!$B$2:$G$96,6,FALSE))</f>
        <v/>
      </c>
      <c r="M407" t="b">
        <f t="shared" si="19"/>
        <v>0</v>
      </c>
      <c r="N407">
        <v>151</v>
      </c>
      <c r="O407" t="b">
        <f>VLOOKUP(A407,Sheet2!$A$2:$G$74,5,FALSE)</f>
        <v>0</v>
      </c>
    </row>
    <row r="408" spans="1:15" x14ac:dyDescent="0.25">
      <c r="A408" t="s">
        <v>43</v>
      </c>
      <c r="B408" t="str">
        <f>VLOOKUP($A408,Sheet2!$A$2:$B$82,2,FALSE)</f>
        <v>m_p-Xylener</v>
      </c>
      <c r="C408" t="s">
        <v>11</v>
      </c>
      <c r="D408" t="str">
        <f>VLOOKUP(A408,Sheet2!$A$2:$G$96,3,FALSE)</f>
        <v>org milj</v>
      </c>
      <c r="E408" t="str">
        <f>VLOOKUP(A408,Sheet2!$A$2:$G$96,4,FALSE)</f>
        <v>BTEX</v>
      </c>
      <c r="F408" s="1">
        <v>44872</v>
      </c>
      <c r="G408" t="str">
        <f t="shared" si="20"/>
        <v>ut</v>
      </c>
      <c r="I408" t="str">
        <f t="shared" si="18"/>
        <v/>
      </c>
      <c r="K408" t="str">
        <f>IF(LEN(VLOOKUP(B408,Sheet2!$B$2:$G$96,5,FALSE))=0,"",VLOOKUP(B408,Sheet2!$B$2:$G$96,5,FALSE))</f>
        <v/>
      </c>
      <c r="L408" t="str">
        <f>IF(LEN(VLOOKUP(B408,Sheet2!$B$2:$G$96,6,FALSE))=0,"",VLOOKUP(B408,Sheet2!$B$2:$G$96,6,FALSE))</f>
        <v/>
      </c>
      <c r="M408" t="str">
        <f t="shared" si="19"/>
        <v/>
      </c>
      <c r="N408">
        <v>151</v>
      </c>
      <c r="O408" t="b">
        <f>VLOOKUP(A408,Sheet2!$A$2:$G$74,5,FALSE)</f>
        <v>0</v>
      </c>
    </row>
    <row r="409" spans="1:15" x14ac:dyDescent="0.25">
      <c r="A409" t="s">
        <v>43</v>
      </c>
      <c r="B409" t="str">
        <f>VLOOKUP($A409,Sheet2!$A$2:$B$82,2,FALSE)</f>
        <v>m_p-Xylener</v>
      </c>
      <c r="C409" t="s">
        <v>11</v>
      </c>
      <c r="D409" t="str">
        <f>VLOOKUP(A409,Sheet2!$A$2:$G$96,3,FALSE)</f>
        <v>org milj</v>
      </c>
      <c r="E409" t="str">
        <f>VLOOKUP(A409,Sheet2!$A$2:$G$96,4,FALSE)</f>
        <v>BTEX</v>
      </c>
      <c r="F409" s="1">
        <v>44886</v>
      </c>
      <c r="G409" t="str">
        <f t="shared" si="20"/>
        <v>ut</v>
      </c>
      <c r="H409" t="s">
        <v>15</v>
      </c>
      <c r="I409" t="b">
        <f t="shared" si="18"/>
        <v>1</v>
      </c>
      <c r="J409" s="4">
        <v>0.2</v>
      </c>
      <c r="K409" t="str">
        <f>IF(LEN(VLOOKUP(B409,Sheet2!$B$2:$G$96,5,FALSE))=0,"",VLOOKUP(B409,Sheet2!$B$2:$G$96,5,FALSE))</f>
        <v/>
      </c>
      <c r="L409" t="str">
        <f>IF(LEN(VLOOKUP(B409,Sheet2!$B$2:$G$96,6,FALSE))=0,"",VLOOKUP(B409,Sheet2!$B$2:$G$96,6,FALSE))</f>
        <v/>
      </c>
      <c r="M409" t="b">
        <f t="shared" si="19"/>
        <v>0</v>
      </c>
      <c r="N409">
        <v>151</v>
      </c>
      <c r="O409" t="b">
        <f>VLOOKUP(A409,Sheet2!$A$2:$G$74,5,FALSE)</f>
        <v>0</v>
      </c>
    </row>
    <row r="410" spans="1:15" x14ac:dyDescent="0.25">
      <c r="A410" t="s">
        <v>43</v>
      </c>
      <c r="B410" t="str">
        <f>VLOOKUP($A410,Sheet2!$A$2:$B$82,2,FALSE)</f>
        <v>m_p-Xylener</v>
      </c>
      <c r="C410" t="s">
        <v>11</v>
      </c>
      <c r="D410" t="str">
        <f>VLOOKUP(A410,Sheet2!$A$2:$G$96,3,FALSE)</f>
        <v>org milj</v>
      </c>
      <c r="E410" t="str">
        <f>VLOOKUP(A410,Sheet2!$A$2:$G$96,4,FALSE)</f>
        <v>BTEX</v>
      </c>
      <c r="F410" s="1">
        <v>44907</v>
      </c>
      <c r="G410" t="str">
        <f t="shared" si="20"/>
        <v>ut</v>
      </c>
      <c r="H410">
        <v>0.38</v>
      </c>
      <c r="I410" t="b">
        <f t="shared" si="18"/>
        <v>0</v>
      </c>
      <c r="J410" s="4">
        <v>0.38</v>
      </c>
      <c r="K410" t="str">
        <f>IF(LEN(VLOOKUP(B410,Sheet2!$B$2:$G$96,5,FALSE))=0,"",VLOOKUP(B410,Sheet2!$B$2:$G$96,5,FALSE))</f>
        <v/>
      </c>
      <c r="L410" t="str">
        <f>IF(LEN(VLOOKUP(B410,Sheet2!$B$2:$G$96,6,FALSE))=0,"",VLOOKUP(B410,Sheet2!$B$2:$G$96,6,FALSE))</f>
        <v/>
      </c>
      <c r="M410" t="b">
        <f t="shared" si="19"/>
        <v>0</v>
      </c>
      <c r="N410">
        <v>151</v>
      </c>
      <c r="O410" t="b">
        <f>VLOOKUP(A410,Sheet2!$A$2:$G$74,5,FALSE)</f>
        <v>0</v>
      </c>
    </row>
    <row r="411" spans="1:15" x14ac:dyDescent="0.25">
      <c r="A411" t="s">
        <v>43</v>
      </c>
      <c r="B411" t="str">
        <f>VLOOKUP($A411,Sheet2!$A$2:$B$82,2,FALSE)</f>
        <v>m_p-Xylener</v>
      </c>
      <c r="C411" t="s">
        <v>11</v>
      </c>
      <c r="D411" t="str">
        <f>VLOOKUP(A411,Sheet2!$A$2:$G$96,3,FALSE)</f>
        <v>org milj</v>
      </c>
      <c r="E411" t="str">
        <f>VLOOKUP(A411,Sheet2!$A$2:$G$96,4,FALSE)</f>
        <v>BTEX</v>
      </c>
      <c r="F411" s="1">
        <v>44970</v>
      </c>
      <c r="G411" t="str">
        <f t="shared" si="20"/>
        <v>ut</v>
      </c>
      <c r="H411">
        <v>1.62</v>
      </c>
      <c r="I411" t="b">
        <f t="shared" si="18"/>
        <v>0</v>
      </c>
      <c r="J411" s="4">
        <v>1.62</v>
      </c>
      <c r="K411" t="str">
        <f>IF(LEN(VLOOKUP(B411,Sheet2!$B$2:$G$96,5,FALSE))=0,"",VLOOKUP(B411,Sheet2!$B$2:$G$96,5,FALSE))</f>
        <v/>
      </c>
      <c r="L411" t="str">
        <f>IF(LEN(VLOOKUP(B411,Sheet2!$B$2:$G$96,6,FALSE))=0,"",VLOOKUP(B411,Sheet2!$B$2:$G$96,6,FALSE))</f>
        <v/>
      </c>
      <c r="M411" t="b">
        <f t="shared" si="19"/>
        <v>0</v>
      </c>
      <c r="N411">
        <v>151</v>
      </c>
      <c r="O411" t="b">
        <f>VLOOKUP(A411,Sheet2!$A$2:$G$74,5,FALSE)</f>
        <v>0</v>
      </c>
    </row>
    <row r="412" spans="1:15" x14ac:dyDescent="0.25">
      <c r="A412" t="s">
        <v>43</v>
      </c>
      <c r="B412" t="str">
        <f>VLOOKUP($A412,Sheet2!$A$2:$B$82,2,FALSE)</f>
        <v>m_p-Xylener</v>
      </c>
      <c r="C412" t="s">
        <v>11</v>
      </c>
      <c r="D412" t="str">
        <f>VLOOKUP(A412,Sheet2!$A$2:$G$96,3,FALSE)</f>
        <v>org milj</v>
      </c>
      <c r="E412" t="str">
        <f>VLOOKUP(A412,Sheet2!$A$2:$G$96,4,FALSE)</f>
        <v>BTEX</v>
      </c>
      <c r="F412" s="1">
        <v>44984</v>
      </c>
      <c r="G412" t="str">
        <f t="shared" si="20"/>
        <v>ut</v>
      </c>
      <c r="H412">
        <v>2.15</v>
      </c>
      <c r="I412" t="b">
        <f t="shared" si="18"/>
        <v>0</v>
      </c>
      <c r="J412" s="4">
        <v>2.15</v>
      </c>
      <c r="K412" t="str">
        <f>IF(LEN(VLOOKUP(B412,Sheet2!$B$2:$G$96,5,FALSE))=0,"",VLOOKUP(B412,Sheet2!$B$2:$G$96,5,FALSE))</f>
        <v/>
      </c>
      <c r="L412" t="str">
        <f>IF(LEN(VLOOKUP(B412,Sheet2!$B$2:$G$96,6,FALSE))=0,"",VLOOKUP(B412,Sheet2!$B$2:$G$96,6,FALSE))</f>
        <v/>
      </c>
      <c r="M412" t="b">
        <f t="shared" si="19"/>
        <v>0</v>
      </c>
      <c r="N412">
        <v>151</v>
      </c>
      <c r="O412" t="b">
        <f>VLOOKUP(A412,Sheet2!$A$2:$G$74,5,FALSE)</f>
        <v>0</v>
      </c>
    </row>
    <row r="413" spans="1:15" x14ac:dyDescent="0.25">
      <c r="A413" t="s">
        <v>43</v>
      </c>
      <c r="B413" t="str">
        <f>VLOOKUP($A413,Sheet2!$A$2:$B$82,2,FALSE)</f>
        <v>m_p-Xylener</v>
      </c>
      <c r="C413" t="s">
        <v>11</v>
      </c>
      <c r="D413" t="str">
        <f>VLOOKUP(A413,Sheet2!$A$2:$G$96,3,FALSE)</f>
        <v>org milj</v>
      </c>
      <c r="E413" t="str">
        <f>VLOOKUP(A413,Sheet2!$A$2:$G$96,4,FALSE)</f>
        <v>BTEX</v>
      </c>
      <c r="F413" s="1">
        <v>44879</v>
      </c>
      <c r="G413" t="str">
        <f t="shared" si="20"/>
        <v>ut</v>
      </c>
      <c r="H413">
        <v>2.02</v>
      </c>
      <c r="I413" t="b">
        <f t="shared" si="18"/>
        <v>0</v>
      </c>
      <c r="J413" s="4">
        <v>2.02</v>
      </c>
      <c r="K413" t="str">
        <f>IF(LEN(VLOOKUP(B413,Sheet2!$B$2:$G$96,5,FALSE))=0,"",VLOOKUP(B413,Sheet2!$B$2:$G$96,5,FALSE))</f>
        <v/>
      </c>
      <c r="L413" t="str">
        <f>IF(LEN(VLOOKUP(B413,Sheet2!$B$2:$G$96,6,FALSE))=0,"",VLOOKUP(B413,Sheet2!$B$2:$G$96,6,FALSE))</f>
        <v/>
      </c>
      <c r="M413" t="b">
        <f t="shared" si="19"/>
        <v>0</v>
      </c>
      <c r="N413">
        <v>151</v>
      </c>
      <c r="O413" t="b">
        <f>VLOOKUP(A413,Sheet2!$A$2:$G$74,5,FALSE)</f>
        <v>0</v>
      </c>
    </row>
    <row r="414" spans="1:15" x14ac:dyDescent="0.25">
      <c r="A414" s="6" t="s">
        <v>43</v>
      </c>
      <c r="B414" t="str">
        <f>VLOOKUP($A414,Sheet2!$A$2:$B$82,2,FALSE)</f>
        <v>m_p-Xylener</v>
      </c>
      <c r="C414" t="s">
        <v>11</v>
      </c>
      <c r="D414" t="str">
        <f>VLOOKUP(A414,Sheet2!$A$2:$G$96,3,FALSE)</f>
        <v>org milj</v>
      </c>
      <c r="E414" t="str">
        <f>VLOOKUP(A414,Sheet2!$A$2:$G$96,4,FALSE)</f>
        <v>BTEX</v>
      </c>
      <c r="F414" s="1">
        <v>45000</v>
      </c>
      <c r="G414" t="str">
        <f t="shared" si="20"/>
        <v>ut</v>
      </c>
      <c r="H414" s="6">
        <v>0.36</v>
      </c>
      <c r="I414" t="b">
        <f t="shared" si="18"/>
        <v>0</v>
      </c>
      <c r="J414" s="4">
        <v>0.36</v>
      </c>
      <c r="K414" t="str">
        <f>IF(LEN(VLOOKUP(B414,Sheet2!$B$2:$G$96,5,FALSE))=0,"",VLOOKUP(B414,Sheet2!$B$2:$G$96,5,FALSE))</f>
        <v/>
      </c>
      <c r="L414" t="str">
        <f>IF(LEN(VLOOKUP(B414,Sheet2!$B$2:$G$96,6,FALSE))=0,"",VLOOKUP(B414,Sheet2!$B$2:$G$96,6,FALSE))</f>
        <v/>
      </c>
      <c r="M414" t="b">
        <f t="shared" si="19"/>
        <v>0</v>
      </c>
      <c r="N414">
        <v>151</v>
      </c>
      <c r="O414" t="b">
        <f>VLOOKUP(A414,Sheet2!$A$2:$G$74,5,FALSE)</f>
        <v>0</v>
      </c>
    </row>
    <row r="415" spans="1:15" x14ac:dyDescent="0.25">
      <c r="A415" s="6" t="s">
        <v>22</v>
      </c>
      <c r="B415" t="str">
        <f>VLOOKUP($A415,Sheet2!$A$2:$B$82,2,FALSE)</f>
        <v>Mn</v>
      </c>
      <c r="C415" t="s">
        <v>11</v>
      </c>
      <c r="D415" t="str">
        <f>VLOOKUP(A415,Sheet2!$A$2:$G$96,3,FALSE)</f>
        <v>tungmetaller</v>
      </c>
      <c r="E415" t="str">
        <f>VLOOKUP(A415,Sheet2!$A$2:$G$96,4,FALSE)</f>
        <v>tungmetaller</v>
      </c>
      <c r="F415" s="1">
        <v>45000</v>
      </c>
      <c r="G415" t="str">
        <f t="shared" si="20"/>
        <v>slamtank</v>
      </c>
      <c r="H415" s="7"/>
      <c r="I415" t="str">
        <f t="shared" si="18"/>
        <v/>
      </c>
      <c r="J415" s="4" t="s">
        <v>119</v>
      </c>
      <c r="K415" t="str">
        <f>IF(LEN(VLOOKUP(B415,Sheet2!$B$2:$G$96,5,FALSE))=0,"",VLOOKUP(B415,Sheet2!$B$2:$G$96,5,FALSE))</f>
        <v/>
      </c>
      <c r="L415" t="str">
        <f>IF(LEN(VLOOKUP(B415,Sheet2!$B$2:$G$96,6,FALSE))=0,"",VLOOKUP(B415,Sheet2!$B$2:$G$96,6,FALSE))</f>
        <v/>
      </c>
      <c r="M415" t="b">
        <f t="shared" si="19"/>
        <v>0</v>
      </c>
      <c r="N415">
        <v>153</v>
      </c>
      <c r="O415" t="b">
        <f>VLOOKUP(A415,Sheet2!$A$2:$G$74,5,FALSE)</f>
        <v>0</v>
      </c>
    </row>
    <row r="416" spans="1:15" x14ac:dyDescent="0.25">
      <c r="A416" t="s">
        <v>22</v>
      </c>
      <c r="B416" t="str">
        <f>VLOOKUP($A416,Sheet2!$A$2:$B$82,2,FALSE)</f>
        <v>Mn</v>
      </c>
      <c r="C416" t="s">
        <v>11</v>
      </c>
      <c r="D416" t="str">
        <f>VLOOKUP(A416,Sheet2!$A$2:$G$96,3,FALSE)</f>
        <v>tungmetaller</v>
      </c>
      <c r="E416" t="str">
        <f>VLOOKUP(A416,Sheet2!$A$2:$G$96,4,FALSE)</f>
        <v>tungmetaller</v>
      </c>
      <c r="F416" s="1">
        <v>44858</v>
      </c>
      <c r="G416" t="str">
        <f t="shared" si="20"/>
        <v>inn</v>
      </c>
      <c r="H416">
        <v>1650</v>
      </c>
      <c r="I416" t="b">
        <f t="shared" si="18"/>
        <v>0</v>
      </c>
      <c r="J416" s="4">
        <v>1650</v>
      </c>
      <c r="K416" t="str">
        <f>IF(LEN(VLOOKUP(B416,Sheet2!$B$2:$G$96,5,FALSE))=0,"",VLOOKUP(B416,Sheet2!$B$2:$G$96,5,FALSE))</f>
        <v/>
      </c>
      <c r="L416" t="str">
        <f>IF(LEN(VLOOKUP(B416,Sheet2!$B$2:$G$96,6,FALSE))=0,"",VLOOKUP(B416,Sheet2!$B$2:$G$96,6,FALSE))</f>
        <v/>
      </c>
      <c r="M416" t="b">
        <f t="shared" si="19"/>
        <v>0</v>
      </c>
      <c r="N416">
        <v>152</v>
      </c>
      <c r="O416" t="b">
        <f>VLOOKUP(A416,Sheet2!$A$2:$G$74,5,FALSE)</f>
        <v>0</v>
      </c>
    </row>
    <row r="417" spans="1:15" x14ac:dyDescent="0.25">
      <c r="A417" t="s">
        <v>22</v>
      </c>
      <c r="B417" t="str">
        <f>VLOOKUP($A417,Sheet2!$A$2:$B$82,2,FALSE)</f>
        <v>Mn</v>
      </c>
      <c r="C417" t="s">
        <v>11</v>
      </c>
      <c r="D417" t="str">
        <f>VLOOKUP(A417,Sheet2!$A$2:$G$96,3,FALSE)</f>
        <v>tungmetaller</v>
      </c>
      <c r="E417" t="str">
        <f>VLOOKUP(A417,Sheet2!$A$2:$G$96,4,FALSE)</f>
        <v>tungmetaller</v>
      </c>
      <c r="F417" s="1">
        <v>44865</v>
      </c>
      <c r="G417" t="str">
        <f t="shared" si="20"/>
        <v>inn</v>
      </c>
      <c r="H417">
        <v>1680</v>
      </c>
      <c r="I417" t="b">
        <f t="shared" si="18"/>
        <v>0</v>
      </c>
      <c r="J417" s="4">
        <v>1680</v>
      </c>
      <c r="K417" t="str">
        <f>IF(LEN(VLOOKUP(B417,Sheet2!$B$2:$G$96,5,FALSE))=0,"",VLOOKUP(B417,Sheet2!$B$2:$G$96,5,FALSE))</f>
        <v/>
      </c>
      <c r="L417" t="str">
        <f>IF(LEN(VLOOKUP(B417,Sheet2!$B$2:$G$96,6,FALSE))=0,"",VLOOKUP(B417,Sheet2!$B$2:$G$96,6,FALSE))</f>
        <v/>
      </c>
      <c r="M417" t="b">
        <f t="shared" si="19"/>
        <v>0</v>
      </c>
      <c r="N417">
        <v>152</v>
      </c>
      <c r="O417" t="b">
        <f>VLOOKUP(A417,Sheet2!$A$2:$G$74,5,FALSE)</f>
        <v>0</v>
      </c>
    </row>
    <row r="418" spans="1:15" x14ac:dyDescent="0.25">
      <c r="A418" t="s">
        <v>22</v>
      </c>
      <c r="B418" t="str">
        <f>VLOOKUP($A418,Sheet2!$A$2:$B$82,2,FALSE)</f>
        <v>Mn</v>
      </c>
      <c r="C418" t="s">
        <v>11</v>
      </c>
      <c r="D418" t="str">
        <f>VLOOKUP(A418,Sheet2!$A$2:$G$96,3,FALSE)</f>
        <v>tungmetaller</v>
      </c>
      <c r="E418" t="str">
        <f>VLOOKUP(A418,Sheet2!$A$2:$G$96,4,FALSE)</f>
        <v>tungmetaller</v>
      </c>
      <c r="F418" s="1">
        <v>44872</v>
      </c>
      <c r="G418" t="str">
        <f t="shared" si="20"/>
        <v>inn</v>
      </c>
      <c r="H418">
        <v>1200</v>
      </c>
      <c r="I418" t="b">
        <f t="shared" si="18"/>
        <v>0</v>
      </c>
      <c r="J418" s="4">
        <v>1200</v>
      </c>
      <c r="K418" t="str">
        <f>IF(LEN(VLOOKUP(B418,Sheet2!$B$2:$G$96,5,FALSE))=0,"",VLOOKUP(B418,Sheet2!$B$2:$G$96,5,FALSE))</f>
        <v/>
      </c>
      <c r="L418" t="str">
        <f>IF(LEN(VLOOKUP(B418,Sheet2!$B$2:$G$96,6,FALSE))=0,"",VLOOKUP(B418,Sheet2!$B$2:$G$96,6,FALSE))</f>
        <v/>
      </c>
      <c r="M418" t="b">
        <f t="shared" si="19"/>
        <v>0</v>
      </c>
      <c r="N418">
        <v>152</v>
      </c>
      <c r="O418" t="b">
        <f>VLOOKUP(A418,Sheet2!$A$2:$G$74,5,FALSE)</f>
        <v>0</v>
      </c>
    </row>
    <row r="419" spans="1:15" x14ac:dyDescent="0.25">
      <c r="A419" t="s">
        <v>22</v>
      </c>
      <c r="B419" t="str">
        <f>VLOOKUP($A419,Sheet2!$A$2:$B$82,2,FALSE)</f>
        <v>Mn</v>
      </c>
      <c r="C419" t="s">
        <v>11</v>
      </c>
      <c r="D419" t="str">
        <f>VLOOKUP(A419,Sheet2!$A$2:$G$96,3,FALSE)</f>
        <v>tungmetaller</v>
      </c>
      <c r="E419" t="str">
        <f>VLOOKUP(A419,Sheet2!$A$2:$G$96,4,FALSE)</f>
        <v>tungmetaller</v>
      </c>
      <c r="F419" s="1">
        <v>44886</v>
      </c>
      <c r="G419" t="str">
        <f t="shared" si="20"/>
        <v>inn</v>
      </c>
      <c r="H419">
        <v>1800</v>
      </c>
      <c r="I419" t="b">
        <f t="shared" si="18"/>
        <v>0</v>
      </c>
      <c r="J419" s="4">
        <v>1800</v>
      </c>
      <c r="K419" t="str">
        <f>IF(LEN(VLOOKUP(B419,Sheet2!$B$2:$G$96,5,FALSE))=0,"",VLOOKUP(B419,Sheet2!$B$2:$G$96,5,FALSE))</f>
        <v/>
      </c>
      <c r="L419" t="str">
        <f>IF(LEN(VLOOKUP(B419,Sheet2!$B$2:$G$96,6,FALSE))=0,"",VLOOKUP(B419,Sheet2!$B$2:$G$96,6,FALSE))</f>
        <v/>
      </c>
      <c r="M419" t="b">
        <f t="shared" si="19"/>
        <v>0</v>
      </c>
      <c r="N419">
        <v>152</v>
      </c>
      <c r="O419" t="b">
        <f>VLOOKUP(A419,Sheet2!$A$2:$G$74,5,FALSE)</f>
        <v>0</v>
      </c>
    </row>
    <row r="420" spans="1:15" x14ac:dyDescent="0.25">
      <c r="A420" t="s">
        <v>22</v>
      </c>
      <c r="B420" t="str">
        <f>VLOOKUP($A420,Sheet2!$A$2:$B$82,2,FALSE)</f>
        <v>Mn</v>
      </c>
      <c r="C420" t="s">
        <v>11</v>
      </c>
      <c r="D420" t="str">
        <f>VLOOKUP(A420,Sheet2!$A$2:$G$96,3,FALSE)</f>
        <v>tungmetaller</v>
      </c>
      <c r="E420" t="str">
        <f>VLOOKUP(A420,Sheet2!$A$2:$G$96,4,FALSE)</f>
        <v>tungmetaller</v>
      </c>
      <c r="F420" s="1">
        <v>44907</v>
      </c>
      <c r="G420" t="str">
        <f t="shared" si="20"/>
        <v>inn</v>
      </c>
      <c r="H420">
        <v>1750</v>
      </c>
      <c r="I420" t="b">
        <f t="shared" si="18"/>
        <v>0</v>
      </c>
      <c r="J420" s="4">
        <v>1750</v>
      </c>
      <c r="K420" t="str">
        <f>IF(LEN(VLOOKUP(B420,Sheet2!$B$2:$G$96,5,FALSE))=0,"",VLOOKUP(B420,Sheet2!$B$2:$G$96,5,FALSE))</f>
        <v/>
      </c>
      <c r="L420" t="str">
        <f>IF(LEN(VLOOKUP(B420,Sheet2!$B$2:$G$96,6,FALSE))=0,"",VLOOKUP(B420,Sheet2!$B$2:$G$96,6,FALSE))</f>
        <v/>
      </c>
      <c r="M420" t="b">
        <f t="shared" si="19"/>
        <v>0</v>
      </c>
      <c r="N420">
        <v>152</v>
      </c>
      <c r="O420" t="b">
        <f>VLOOKUP(A420,Sheet2!$A$2:$G$74,5,FALSE)</f>
        <v>0</v>
      </c>
    </row>
    <row r="421" spans="1:15" x14ac:dyDescent="0.25">
      <c r="A421" t="s">
        <v>22</v>
      </c>
      <c r="B421" t="str">
        <f>VLOOKUP($A421,Sheet2!$A$2:$B$82,2,FALSE)</f>
        <v>Mn</v>
      </c>
      <c r="C421" t="s">
        <v>11</v>
      </c>
      <c r="D421" t="str">
        <f>VLOOKUP(A421,Sheet2!$A$2:$G$96,3,FALSE)</f>
        <v>tungmetaller</v>
      </c>
      <c r="E421" t="str">
        <f>VLOOKUP(A421,Sheet2!$A$2:$G$96,4,FALSE)</f>
        <v>tungmetaller</v>
      </c>
      <c r="F421" s="1">
        <v>44970</v>
      </c>
      <c r="G421" t="str">
        <f t="shared" si="20"/>
        <v>inn</v>
      </c>
      <c r="H421">
        <v>1890</v>
      </c>
      <c r="I421" t="b">
        <f t="shared" si="18"/>
        <v>0</v>
      </c>
      <c r="J421" s="4">
        <v>1890</v>
      </c>
      <c r="K421" t="str">
        <f>IF(LEN(VLOOKUP(B421,Sheet2!$B$2:$G$96,5,FALSE))=0,"",VLOOKUP(B421,Sheet2!$B$2:$G$96,5,FALSE))</f>
        <v/>
      </c>
      <c r="L421" t="str">
        <f>IF(LEN(VLOOKUP(B421,Sheet2!$B$2:$G$96,6,FALSE))=0,"",VLOOKUP(B421,Sheet2!$B$2:$G$96,6,FALSE))</f>
        <v/>
      </c>
      <c r="M421" t="b">
        <f t="shared" si="19"/>
        <v>0</v>
      </c>
      <c r="N421">
        <v>152</v>
      </c>
      <c r="O421" t="b">
        <f>VLOOKUP(A421,Sheet2!$A$2:$G$74,5,FALSE)</f>
        <v>0</v>
      </c>
    </row>
    <row r="422" spans="1:15" x14ac:dyDescent="0.25">
      <c r="A422" t="s">
        <v>22</v>
      </c>
      <c r="B422" t="str">
        <f>VLOOKUP($A422,Sheet2!$A$2:$B$82,2,FALSE)</f>
        <v>Mn</v>
      </c>
      <c r="C422" t="s">
        <v>11</v>
      </c>
      <c r="D422" t="str">
        <f>VLOOKUP(A422,Sheet2!$A$2:$G$96,3,FALSE)</f>
        <v>tungmetaller</v>
      </c>
      <c r="E422" t="str">
        <f>VLOOKUP(A422,Sheet2!$A$2:$G$96,4,FALSE)</f>
        <v>tungmetaller</v>
      </c>
      <c r="F422" s="1">
        <v>44984</v>
      </c>
      <c r="G422" t="str">
        <f t="shared" si="20"/>
        <v>inn</v>
      </c>
      <c r="H422">
        <v>1720</v>
      </c>
      <c r="I422" t="b">
        <f t="shared" si="18"/>
        <v>0</v>
      </c>
      <c r="J422" s="4">
        <v>1720</v>
      </c>
      <c r="K422" t="str">
        <f>IF(LEN(VLOOKUP(B422,Sheet2!$B$2:$G$96,5,FALSE))=0,"",VLOOKUP(B422,Sheet2!$B$2:$G$96,5,FALSE))</f>
        <v/>
      </c>
      <c r="L422" t="str">
        <f>IF(LEN(VLOOKUP(B422,Sheet2!$B$2:$G$96,6,FALSE))=0,"",VLOOKUP(B422,Sheet2!$B$2:$G$96,6,FALSE))</f>
        <v/>
      </c>
      <c r="M422" t="b">
        <f t="shared" si="19"/>
        <v>0</v>
      </c>
      <c r="N422">
        <v>152</v>
      </c>
      <c r="O422" t="b">
        <f>VLOOKUP(A422,Sheet2!$A$2:$G$74,5,FALSE)</f>
        <v>0</v>
      </c>
    </row>
    <row r="423" spans="1:15" x14ac:dyDescent="0.25">
      <c r="A423" t="s">
        <v>22</v>
      </c>
      <c r="B423" t="str">
        <f>VLOOKUP($A423,Sheet2!$A$2:$B$82,2,FALSE)</f>
        <v>Mn</v>
      </c>
      <c r="C423" t="s">
        <v>11</v>
      </c>
      <c r="D423" t="str">
        <f>VLOOKUP(A423,Sheet2!$A$2:$G$96,3,FALSE)</f>
        <v>tungmetaller</v>
      </c>
      <c r="E423" t="str">
        <f>VLOOKUP(A423,Sheet2!$A$2:$G$96,4,FALSE)</f>
        <v>tungmetaller</v>
      </c>
      <c r="F423" s="1">
        <v>44879</v>
      </c>
      <c r="G423" t="str">
        <f t="shared" si="20"/>
        <v>inn</v>
      </c>
      <c r="H423">
        <v>1630</v>
      </c>
      <c r="I423" t="b">
        <f t="shared" si="18"/>
        <v>0</v>
      </c>
      <c r="J423" s="4">
        <v>1630</v>
      </c>
      <c r="K423" t="str">
        <f>IF(LEN(VLOOKUP(B423,Sheet2!$B$2:$G$96,5,FALSE))=0,"",VLOOKUP(B423,Sheet2!$B$2:$G$96,5,FALSE))</f>
        <v/>
      </c>
      <c r="L423" t="str">
        <f>IF(LEN(VLOOKUP(B423,Sheet2!$B$2:$G$96,6,FALSE))=0,"",VLOOKUP(B423,Sheet2!$B$2:$G$96,6,FALSE))</f>
        <v/>
      </c>
      <c r="M423" t="b">
        <f t="shared" si="19"/>
        <v>0</v>
      </c>
      <c r="N423">
        <v>152</v>
      </c>
      <c r="O423" t="b">
        <f>VLOOKUP(A423,Sheet2!$A$2:$G$74,5,FALSE)</f>
        <v>0</v>
      </c>
    </row>
    <row r="424" spans="1:15" x14ac:dyDescent="0.25">
      <c r="A424" s="6" t="s">
        <v>10</v>
      </c>
      <c r="B424" t="str">
        <f>VLOOKUP($A424,Sheet2!$A$2:$B$82,2,FALSE)</f>
        <v>As</v>
      </c>
      <c r="C424" s="7" t="s">
        <v>121</v>
      </c>
      <c r="D424" t="str">
        <f>VLOOKUP(A424,Sheet2!$A$2:$G$96,3,FALSE)</f>
        <v>tungmetaller</v>
      </c>
      <c r="E424" t="str">
        <f>VLOOKUP(A424,Sheet2!$A$2:$G$96,4,FALSE)</f>
        <v>tungmetaller</v>
      </c>
      <c r="F424" s="1">
        <v>45000</v>
      </c>
      <c r="G424" t="str">
        <f t="shared" si="20"/>
        <v>ut</v>
      </c>
      <c r="H424" s="6"/>
      <c r="I424" t="str">
        <f t="shared" si="18"/>
        <v/>
      </c>
      <c r="J424" s="4" t="s">
        <v>119</v>
      </c>
      <c r="K424">
        <f>IF(LEN(VLOOKUP(B424,Sheet2!$B$2:$G$96,5,FALSE))=0,"",VLOOKUP(B424,Sheet2!$B$2:$G$96,5,FALSE))</f>
        <v>50</v>
      </c>
      <c r="L424" t="str">
        <f>IF(LEN(VLOOKUP(B424,Sheet2!$B$2:$G$96,6,FALSE))=0,"",VLOOKUP(B424,Sheet2!$B$2:$G$96,6,FALSE))</f>
        <v/>
      </c>
      <c r="M424" t="b">
        <f t="shared" si="19"/>
        <v>1</v>
      </c>
      <c r="N424">
        <v>151</v>
      </c>
      <c r="O424" t="b">
        <f>VLOOKUP(A424,Sheet2!$A$2:$G$74,5,FALSE)</f>
        <v>1</v>
      </c>
    </row>
    <row r="425" spans="1:15" x14ac:dyDescent="0.25">
      <c r="A425" s="6" t="s">
        <v>22</v>
      </c>
      <c r="B425" t="str">
        <f>VLOOKUP($A425,Sheet2!$A$2:$B$82,2,FALSE)</f>
        <v>Mn</v>
      </c>
      <c r="C425" t="s">
        <v>11</v>
      </c>
      <c r="D425" t="str">
        <f>VLOOKUP(A425,Sheet2!$A$2:$G$96,3,FALSE)</f>
        <v>tungmetaller</v>
      </c>
      <c r="E425" t="str">
        <f>VLOOKUP(A425,Sheet2!$A$2:$G$96,4,FALSE)</f>
        <v>tungmetaller</v>
      </c>
      <c r="F425" s="1">
        <v>45000</v>
      </c>
      <c r="G425" t="str">
        <f t="shared" si="20"/>
        <v>inn</v>
      </c>
      <c r="H425" s="6">
        <v>2670</v>
      </c>
      <c r="I425" t="b">
        <f t="shared" si="18"/>
        <v>0</v>
      </c>
      <c r="J425" s="4">
        <v>2670</v>
      </c>
      <c r="K425" t="str">
        <f>IF(LEN(VLOOKUP(B425,Sheet2!$B$2:$G$96,5,FALSE))=0,"",VLOOKUP(B425,Sheet2!$B$2:$G$96,5,FALSE))</f>
        <v/>
      </c>
      <c r="L425" t="str">
        <f>IF(LEN(VLOOKUP(B425,Sheet2!$B$2:$G$96,6,FALSE))=0,"",VLOOKUP(B425,Sheet2!$B$2:$G$96,6,FALSE))</f>
        <v/>
      </c>
      <c r="M425" t="b">
        <f t="shared" si="19"/>
        <v>0</v>
      </c>
      <c r="N425">
        <v>152</v>
      </c>
      <c r="O425" t="b">
        <f>VLOOKUP(A425,Sheet2!$A$2:$G$74,5,FALSE)</f>
        <v>0</v>
      </c>
    </row>
    <row r="426" spans="1:15" x14ac:dyDescent="0.25">
      <c r="A426" t="s">
        <v>22</v>
      </c>
      <c r="B426" t="str">
        <f>VLOOKUP($A426,Sheet2!$A$2:$B$82,2,FALSE)</f>
        <v>Mn</v>
      </c>
      <c r="C426" t="s">
        <v>11</v>
      </c>
      <c r="D426" t="str">
        <f>VLOOKUP(A426,Sheet2!$A$2:$G$96,3,FALSE)</f>
        <v>tungmetaller</v>
      </c>
      <c r="E426" t="str">
        <f>VLOOKUP(A426,Sheet2!$A$2:$G$96,4,FALSE)</f>
        <v>tungmetaller</v>
      </c>
      <c r="F426" s="1">
        <v>44858</v>
      </c>
      <c r="G426" t="str">
        <f t="shared" si="20"/>
        <v>ut</v>
      </c>
      <c r="H426">
        <v>324</v>
      </c>
      <c r="I426" t="b">
        <f t="shared" si="18"/>
        <v>0</v>
      </c>
      <c r="J426" s="4">
        <v>324</v>
      </c>
      <c r="K426" t="str">
        <f>IF(LEN(VLOOKUP(B426,Sheet2!$B$2:$G$96,5,FALSE))=0,"",VLOOKUP(B426,Sheet2!$B$2:$G$96,5,FALSE))</f>
        <v/>
      </c>
      <c r="L426" t="str">
        <f>IF(LEN(VLOOKUP(B426,Sheet2!$B$2:$G$96,6,FALSE))=0,"",VLOOKUP(B426,Sheet2!$B$2:$G$96,6,FALSE))</f>
        <v/>
      </c>
      <c r="M426" t="b">
        <f t="shared" si="19"/>
        <v>0</v>
      </c>
      <c r="N426">
        <v>151</v>
      </c>
      <c r="O426" t="b">
        <f>VLOOKUP(A426,Sheet2!$A$2:$G$74,5,FALSE)</f>
        <v>0</v>
      </c>
    </row>
    <row r="427" spans="1:15" x14ac:dyDescent="0.25">
      <c r="A427" t="s">
        <v>22</v>
      </c>
      <c r="B427" t="str">
        <f>VLOOKUP($A427,Sheet2!$A$2:$B$82,2,FALSE)</f>
        <v>Mn</v>
      </c>
      <c r="C427" t="s">
        <v>11</v>
      </c>
      <c r="D427" t="str">
        <f>VLOOKUP(A427,Sheet2!$A$2:$G$96,3,FALSE)</f>
        <v>tungmetaller</v>
      </c>
      <c r="E427" t="str">
        <f>VLOOKUP(A427,Sheet2!$A$2:$G$96,4,FALSE)</f>
        <v>tungmetaller</v>
      </c>
      <c r="F427" s="1">
        <v>44865</v>
      </c>
      <c r="G427" t="str">
        <f t="shared" si="20"/>
        <v>ut</v>
      </c>
      <c r="H427">
        <v>312</v>
      </c>
      <c r="I427" t="b">
        <f t="shared" si="18"/>
        <v>0</v>
      </c>
      <c r="J427" s="4">
        <v>312</v>
      </c>
      <c r="K427" t="str">
        <f>IF(LEN(VLOOKUP(B427,Sheet2!$B$2:$G$96,5,FALSE))=0,"",VLOOKUP(B427,Sheet2!$B$2:$G$96,5,FALSE))</f>
        <v/>
      </c>
      <c r="L427" t="str">
        <f>IF(LEN(VLOOKUP(B427,Sheet2!$B$2:$G$96,6,FALSE))=0,"",VLOOKUP(B427,Sheet2!$B$2:$G$96,6,FALSE))</f>
        <v/>
      </c>
      <c r="M427" t="b">
        <f t="shared" si="19"/>
        <v>0</v>
      </c>
      <c r="N427">
        <v>151</v>
      </c>
      <c r="O427" t="b">
        <f>VLOOKUP(A427,Sheet2!$A$2:$G$74,5,FALSE)</f>
        <v>0</v>
      </c>
    </row>
    <row r="428" spans="1:15" x14ac:dyDescent="0.25">
      <c r="A428" s="6" t="s">
        <v>12</v>
      </c>
      <c r="B428" t="str">
        <f>VLOOKUP($A428,Sheet2!$A$2:$B$82,2,FALSE)</f>
        <v>Pb</v>
      </c>
      <c r="C428" s="7" t="s">
        <v>121</v>
      </c>
      <c r="D428" t="str">
        <f>VLOOKUP(A428,Sheet2!$A$2:$G$96,3,FALSE)</f>
        <v>tungmetaller</v>
      </c>
      <c r="E428" t="str">
        <f>VLOOKUP(A428,Sheet2!$A$2:$G$96,4,FALSE)</f>
        <v>tungmetaller</v>
      </c>
      <c r="F428" s="1">
        <v>45000</v>
      </c>
      <c r="G428" t="str">
        <f t="shared" si="20"/>
        <v>inn</v>
      </c>
      <c r="H428" s="6"/>
      <c r="I428" t="str">
        <f t="shared" si="18"/>
        <v/>
      </c>
      <c r="J428" s="4" t="s">
        <v>119</v>
      </c>
      <c r="K428">
        <f>IF(LEN(VLOOKUP(B428,Sheet2!$B$2:$G$96,5,FALSE))=0,"",VLOOKUP(B428,Sheet2!$B$2:$G$96,5,FALSE))</f>
        <v>50</v>
      </c>
      <c r="L428" t="str">
        <f>IF(LEN(VLOOKUP(B428,Sheet2!$B$2:$G$96,6,FALSE))=0,"",VLOOKUP(B428,Sheet2!$B$2:$G$96,6,FALSE))</f>
        <v/>
      </c>
      <c r="M428" t="b">
        <f t="shared" si="19"/>
        <v>1</v>
      </c>
      <c r="N428">
        <v>152</v>
      </c>
      <c r="O428" t="b">
        <f>VLOOKUP(A428,Sheet2!$A$2:$G$74,5,FALSE)</f>
        <v>1</v>
      </c>
    </row>
    <row r="429" spans="1:15" x14ac:dyDescent="0.25">
      <c r="A429" s="6" t="s">
        <v>12</v>
      </c>
      <c r="B429" t="str">
        <f>VLOOKUP($A429,Sheet2!$A$2:$B$82,2,FALSE)</f>
        <v>Pb</v>
      </c>
      <c r="C429" s="7" t="s">
        <v>121</v>
      </c>
      <c r="D429" t="str">
        <f>VLOOKUP(A429,Sheet2!$A$2:$G$96,3,FALSE)</f>
        <v>tungmetaller</v>
      </c>
      <c r="E429" t="str">
        <f>VLOOKUP(A429,Sheet2!$A$2:$G$96,4,FALSE)</f>
        <v>tungmetaller</v>
      </c>
      <c r="F429" s="1">
        <v>45000</v>
      </c>
      <c r="G429" t="str">
        <f t="shared" si="20"/>
        <v>ut</v>
      </c>
      <c r="H429" s="6"/>
      <c r="I429" t="str">
        <f t="shared" si="18"/>
        <v/>
      </c>
      <c r="J429" s="4" t="s">
        <v>119</v>
      </c>
      <c r="K429">
        <f>IF(LEN(VLOOKUP(B429,Sheet2!$B$2:$G$96,5,FALSE))=0,"",VLOOKUP(B429,Sheet2!$B$2:$G$96,5,FALSE))</f>
        <v>50</v>
      </c>
      <c r="L429" t="str">
        <f>IF(LEN(VLOOKUP(B429,Sheet2!$B$2:$G$96,6,FALSE))=0,"",VLOOKUP(B429,Sheet2!$B$2:$G$96,6,FALSE))</f>
        <v/>
      </c>
      <c r="M429" t="b">
        <f t="shared" si="19"/>
        <v>1</v>
      </c>
      <c r="N429">
        <v>151</v>
      </c>
      <c r="O429" t="b">
        <f>VLOOKUP(A429,Sheet2!$A$2:$G$74,5,FALSE)</f>
        <v>1</v>
      </c>
    </row>
    <row r="430" spans="1:15" x14ac:dyDescent="0.25">
      <c r="A430" t="s">
        <v>22</v>
      </c>
      <c r="B430" t="str">
        <f>VLOOKUP($A430,Sheet2!$A$2:$B$82,2,FALSE)</f>
        <v>Mn</v>
      </c>
      <c r="C430" t="s">
        <v>11</v>
      </c>
      <c r="D430" t="str">
        <f>VLOOKUP(A430,Sheet2!$A$2:$G$96,3,FALSE)</f>
        <v>tungmetaller</v>
      </c>
      <c r="E430" t="str">
        <f>VLOOKUP(A430,Sheet2!$A$2:$G$96,4,FALSE)</f>
        <v>tungmetaller</v>
      </c>
      <c r="F430" s="1">
        <v>44872</v>
      </c>
      <c r="G430" t="str">
        <f t="shared" si="20"/>
        <v>ut</v>
      </c>
      <c r="H430">
        <v>154</v>
      </c>
      <c r="I430" t="b">
        <f t="shared" si="18"/>
        <v>0</v>
      </c>
      <c r="J430" s="4">
        <v>154</v>
      </c>
      <c r="K430" t="str">
        <f>IF(LEN(VLOOKUP(B430,Sheet2!$B$2:$G$96,5,FALSE))=0,"",VLOOKUP(B430,Sheet2!$B$2:$G$96,5,FALSE))</f>
        <v/>
      </c>
      <c r="L430" t="str">
        <f>IF(LEN(VLOOKUP(B430,Sheet2!$B$2:$G$96,6,FALSE))=0,"",VLOOKUP(B430,Sheet2!$B$2:$G$96,6,FALSE))</f>
        <v/>
      </c>
      <c r="M430" t="b">
        <f t="shared" si="19"/>
        <v>0</v>
      </c>
      <c r="N430">
        <v>151</v>
      </c>
      <c r="O430" t="b">
        <f>VLOOKUP(A430,Sheet2!$A$2:$G$74,5,FALSE)</f>
        <v>0</v>
      </c>
    </row>
    <row r="431" spans="1:15" x14ac:dyDescent="0.25">
      <c r="A431" s="6" t="s">
        <v>14</v>
      </c>
      <c r="B431" t="str">
        <f>VLOOKUP($A431,Sheet2!$A$2:$B$82,2,FALSE)</f>
        <v>Cd</v>
      </c>
      <c r="C431" s="7" t="s">
        <v>121</v>
      </c>
      <c r="D431" t="str">
        <f>VLOOKUP(A431,Sheet2!$A$2:$G$96,3,FALSE)</f>
        <v>tungmetaller</v>
      </c>
      <c r="E431" t="str">
        <f>VLOOKUP(A431,Sheet2!$A$2:$G$96,4,FALSE)</f>
        <v>tungmetaller</v>
      </c>
      <c r="F431" s="1">
        <v>45000</v>
      </c>
      <c r="G431" t="str">
        <f t="shared" si="20"/>
        <v>inn</v>
      </c>
      <c r="H431" s="6"/>
      <c r="I431" t="str">
        <f t="shared" si="18"/>
        <v/>
      </c>
      <c r="J431" s="4" t="s">
        <v>119</v>
      </c>
      <c r="K431">
        <f>IF(LEN(VLOOKUP(B431,Sheet2!$B$2:$G$96,5,FALSE))=0,"",VLOOKUP(B431,Sheet2!$B$2:$G$96,5,FALSE))</f>
        <v>5</v>
      </c>
      <c r="L431" t="str">
        <f>IF(LEN(VLOOKUP(B431,Sheet2!$B$2:$G$96,6,FALSE))=0,"",VLOOKUP(B431,Sheet2!$B$2:$G$96,6,FALSE))</f>
        <v/>
      </c>
      <c r="M431" t="b">
        <f t="shared" si="19"/>
        <v>1</v>
      </c>
      <c r="N431">
        <v>152</v>
      </c>
      <c r="O431" t="b">
        <f>VLOOKUP(A431,Sheet2!$A$2:$G$74,5,FALSE)</f>
        <v>1</v>
      </c>
    </row>
    <row r="432" spans="1:15" x14ac:dyDescent="0.25">
      <c r="A432" s="6" t="s">
        <v>14</v>
      </c>
      <c r="B432" t="str">
        <f>VLOOKUP($A432,Sheet2!$A$2:$B$82,2,FALSE)</f>
        <v>Cd</v>
      </c>
      <c r="C432" s="7" t="s">
        <v>121</v>
      </c>
      <c r="D432" t="str">
        <f>VLOOKUP(A432,Sheet2!$A$2:$G$96,3,FALSE)</f>
        <v>tungmetaller</v>
      </c>
      <c r="E432" t="str">
        <f>VLOOKUP(A432,Sheet2!$A$2:$G$96,4,FALSE)</f>
        <v>tungmetaller</v>
      </c>
      <c r="F432" s="1">
        <v>45000</v>
      </c>
      <c r="G432" t="str">
        <f t="shared" si="20"/>
        <v>ut</v>
      </c>
      <c r="H432" s="6"/>
      <c r="I432" t="str">
        <f t="shared" si="18"/>
        <v/>
      </c>
      <c r="J432" s="4" t="s">
        <v>119</v>
      </c>
      <c r="K432">
        <f>IF(LEN(VLOOKUP(B432,Sheet2!$B$2:$G$96,5,FALSE))=0,"",VLOOKUP(B432,Sheet2!$B$2:$G$96,5,FALSE))</f>
        <v>5</v>
      </c>
      <c r="L432" t="str">
        <f>IF(LEN(VLOOKUP(B432,Sheet2!$B$2:$G$96,6,FALSE))=0,"",VLOOKUP(B432,Sheet2!$B$2:$G$96,6,FALSE))</f>
        <v/>
      </c>
      <c r="M432" t="b">
        <f t="shared" si="19"/>
        <v>1</v>
      </c>
      <c r="N432">
        <v>151</v>
      </c>
      <c r="O432" t="b">
        <f>VLOOKUP(A432,Sheet2!$A$2:$G$74,5,FALSE)</f>
        <v>1</v>
      </c>
    </row>
    <row r="433" spans="1:15" x14ac:dyDescent="0.25">
      <c r="A433" t="s">
        <v>22</v>
      </c>
      <c r="B433" t="str">
        <f>VLOOKUP($A433,Sheet2!$A$2:$B$82,2,FALSE)</f>
        <v>Mn</v>
      </c>
      <c r="C433" t="s">
        <v>11</v>
      </c>
      <c r="D433" t="str">
        <f>VLOOKUP(A433,Sheet2!$A$2:$G$96,3,FALSE)</f>
        <v>tungmetaller</v>
      </c>
      <c r="E433" t="str">
        <f>VLOOKUP(A433,Sheet2!$A$2:$G$96,4,FALSE)</f>
        <v>tungmetaller</v>
      </c>
      <c r="F433" s="1">
        <v>44886</v>
      </c>
      <c r="G433" t="str">
        <f t="shared" si="20"/>
        <v>ut</v>
      </c>
      <c r="H433">
        <v>212</v>
      </c>
      <c r="I433" t="b">
        <f t="shared" si="18"/>
        <v>0</v>
      </c>
      <c r="J433" s="4">
        <v>212</v>
      </c>
      <c r="K433" t="str">
        <f>IF(LEN(VLOOKUP(B433,Sheet2!$B$2:$G$96,5,FALSE))=0,"",VLOOKUP(B433,Sheet2!$B$2:$G$96,5,FALSE))</f>
        <v/>
      </c>
      <c r="L433" t="str">
        <f>IF(LEN(VLOOKUP(B433,Sheet2!$B$2:$G$96,6,FALSE))=0,"",VLOOKUP(B433,Sheet2!$B$2:$G$96,6,FALSE))</f>
        <v/>
      </c>
      <c r="M433" t="b">
        <f t="shared" si="19"/>
        <v>0</v>
      </c>
      <c r="N433">
        <v>151</v>
      </c>
      <c r="O433" t="b">
        <f>VLOOKUP(A433,Sheet2!$A$2:$G$74,5,FALSE)</f>
        <v>0</v>
      </c>
    </row>
    <row r="434" spans="1:15" x14ac:dyDescent="0.25">
      <c r="A434" t="s">
        <v>22</v>
      </c>
      <c r="B434" t="str">
        <f>VLOOKUP($A434,Sheet2!$A$2:$B$82,2,FALSE)</f>
        <v>Mn</v>
      </c>
      <c r="C434" t="s">
        <v>11</v>
      </c>
      <c r="D434" t="str">
        <f>VLOOKUP(A434,Sheet2!$A$2:$G$96,3,FALSE)</f>
        <v>tungmetaller</v>
      </c>
      <c r="E434" t="str">
        <f>VLOOKUP(A434,Sheet2!$A$2:$G$96,4,FALSE)</f>
        <v>tungmetaller</v>
      </c>
      <c r="F434" s="1">
        <v>44907</v>
      </c>
      <c r="G434" t="str">
        <f t="shared" si="20"/>
        <v>ut</v>
      </c>
      <c r="H434">
        <v>627</v>
      </c>
      <c r="I434" t="b">
        <f t="shared" si="18"/>
        <v>0</v>
      </c>
      <c r="J434" s="4">
        <v>627</v>
      </c>
      <c r="K434" t="str">
        <f>IF(LEN(VLOOKUP(B434,Sheet2!$B$2:$G$96,5,FALSE))=0,"",VLOOKUP(B434,Sheet2!$B$2:$G$96,5,FALSE))</f>
        <v/>
      </c>
      <c r="L434" t="str">
        <f>IF(LEN(VLOOKUP(B434,Sheet2!$B$2:$G$96,6,FALSE))=0,"",VLOOKUP(B434,Sheet2!$B$2:$G$96,6,FALSE))</f>
        <v/>
      </c>
      <c r="M434" t="b">
        <f t="shared" si="19"/>
        <v>0</v>
      </c>
      <c r="N434">
        <v>151</v>
      </c>
      <c r="O434" t="b">
        <f>VLOOKUP(A434,Sheet2!$A$2:$G$74,5,FALSE)</f>
        <v>0</v>
      </c>
    </row>
    <row r="435" spans="1:15" x14ac:dyDescent="0.25">
      <c r="A435" t="s">
        <v>22</v>
      </c>
      <c r="B435" t="str">
        <f>VLOOKUP($A435,Sheet2!$A$2:$B$82,2,FALSE)</f>
        <v>Mn</v>
      </c>
      <c r="C435" t="s">
        <v>11</v>
      </c>
      <c r="D435" t="str">
        <f>VLOOKUP(A435,Sheet2!$A$2:$G$96,3,FALSE)</f>
        <v>tungmetaller</v>
      </c>
      <c r="E435" t="str">
        <f>VLOOKUP(A435,Sheet2!$A$2:$G$96,4,FALSE)</f>
        <v>tungmetaller</v>
      </c>
      <c r="F435" s="1">
        <v>44970</v>
      </c>
      <c r="G435" t="str">
        <f t="shared" si="20"/>
        <v>ut</v>
      </c>
      <c r="H435">
        <v>796</v>
      </c>
      <c r="I435" t="b">
        <f t="shared" si="18"/>
        <v>0</v>
      </c>
      <c r="J435" s="4">
        <v>796</v>
      </c>
      <c r="K435" t="str">
        <f>IF(LEN(VLOOKUP(B435,Sheet2!$B$2:$G$96,5,FALSE))=0,"",VLOOKUP(B435,Sheet2!$B$2:$G$96,5,FALSE))</f>
        <v/>
      </c>
      <c r="L435" t="str">
        <f>IF(LEN(VLOOKUP(B435,Sheet2!$B$2:$G$96,6,FALSE))=0,"",VLOOKUP(B435,Sheet2!$B$2:$G$96,6,FALSE))</f>
        <v/>
      </c>
      <c r="M435" t="b">
        <f t="shared" si="19"/>
        <v>0</v>
      </c>
      <c r="N435">
        <v>151</v>
      </c>
      <c r="O435" t="b">
        <f>VLOOKUP(A435,Sheet2!$A$2:$G$74,5,FALSE)</f>
        <v>0</v>
      </c>
    </row>
    <row r="436" spans="1:15" x14ac:dyDescent="0.25">
      <c r="A436" s="6" t="s">
        <v>16</v>
      </c>
      <c r="B436" t="str">
        <f>VLOOKUP($A436,Sheet2!$A$2:$B$82,2,FALSE)</f>
        <v>Cu</v>
      </c>
      <c r="C436" s="7" t="s">
        <v>121</v>
      </c>
      <c r="D436" t="str">
        <f>VLOOKUP(A436,Sheet2!$A$2:$G$96,3,FALSE)</f>
        <v>tungmetaller</v>
      </c>
      <c r="E436" t="str">
        <f>VLOOKUP(A436,Sheet2!$A$2:$G$96,4,FALSE)</f>
        <v>tungmetaller</v>
      </c>
      <c r="F436" s="1">
        <v>45000</v>
      </c>
      <c r="G436" t="str">
        <f t="shared" si="20"/>
        <v>inn</v>
      </c>
      <c r="H436" s="6"/>
      <c r="I436" t="str">
        <f t="shared" si="18"/>
        <v/>
      </c>
      <c r="J436" s="4" t="s">
        <v>119</v>
      </c>
      <c r="K436">
        <f>IF(LEN(VLOOKUP(B436,Sheet2!$B$2:$G$96,5,FALSE))=0,"",VLOOKUP(B436,Sheet2!$B$2:$G$96,5,FALSE))</f>
        <v>200</v>
      </c>
      <c r="L436" t="str">
        <f>IF(LEN(VLOOKUP(B436,Sheet2!$B$2:$G$96,6,FALSE))=0,"",VLOOKUP(B436,Sheet2!$B$2:$G$96,6,FALSE))</f>
        <v/>
      </c>
      <c r="M436" t="b">
        <f t="shared" si="19"/>
        <v>1</v>
      </c>
      <c r="N436">
        <v>152</v>
      </c>
      <c r="O436" t="b">
        <f>VLOOKUP(A436,Sheet2!$A$2:$G$74,5,FALSE)</f>
        <v>1</v>
      </c>
    </row>
    <row r="437" spans="1:15" x14ac:dyDescent="0.25">
      <c r="A437" s="6" t="s">
        <v>16</v>
      </c>
      <c r="B437" t="str">
        <f>VLOOKUP($A437,Sheet2!$A$2:$B$82,2,FALSE)</f>
        <v>Cu</v>
      </c>
      <c r="C437" s="7" t="s">
        <v>121</v>
      </c>
      <c r="D437" t="str">
        <f>VLOOKUP(A437,Sheet2!$A$2:$G$96,3,FALSE)</f>
        <v>tungmetaller</v>
      </c>
      <c r="E437" t="str">
        <f>VLOOKUP(A437,Sheet2!$A$2:$G$96,4,FALSE)</f>
        <v>tungmetaller</v>
      </c>
      <c r="F437" s="1">
        <v>45000</v>
      </c>
      <c r="G437" t="str">
        <f t="shared" si="20"/>
        <v>ut</v>
      </c>
      <c r="H437" s="6"/>
      <c r="I437" t="str">
        <f t="shared" si="18"/>
        <v/>
      </c>
      <c r="J437" s="4" t="s">
        <v>119</v>
      </c>
      <c r="K437">
        <f>IF(LEN(VLOOKUP(B437,Sheet2!$B$2:$G$96,5,FALSE))=0,"",VLOOKUP(B437,Sheet2!$B$2:$G$96,5,FALSE))</f>
        <v>200</v>
      </c>
      <c r="L437" t="str">
        <f>IF(LEN(VLOOKUP(B437,Sheet2!$B$2:$G$96,6,FALSE))=0,"",VLOOKUP(B437,Sheet2!$B$2:$G$96,6,FALSE))</f>
        <v/>
      </c>
      <c r="M437" t="b">
        <f t="shared" si="19"/>
        <v>1</v>
      </c>
      <c r="N437">
        <v>151</v>
      </c>
      <c r="O437" t="b">
        <f>VLOOKUP(A437,Sheet2!$A$2:$G$74,5,FALSE)</f>
        <v>1</v>
      </c>
    </row>
    <row r="438" spans="1:15" x14ac:dyDescent="0.25">
      <c r="A438" t="s">
        <v>22</v>
      </c>
      <c r="B438" t="str">
        <f>VLOOKUP($A438,Sheet2!$A$2:$B$82,2,FALSE)</f>
        <v>Mn</v>
      </c>
      <c r="C438" t="s">
        <v>11</v>
      </c>
      <c r="D438" t="str">
        <f>VLOOKUP(A438,Sheet2!$A$2:$G$96,3,FALSE)</f>
        <v>tungmetaller</v>
      </c>
      <c r="E438" t="str">
        <f>VLOOKUP(A438,Sheet2!$A$2:$G$96,4,FALSE)</f>
        <v>tungmetaller</v>
      </c>
      <c r="F438" s="1">
        <v>44984</v>
      </c>
      <c r="G438" t="str">
        <f t="shared" si="20"/>
        <v>ut</v>
      </c>
      <c r="H438">
        <v>1150</v>
      </c>
      <c r="I438" t="b">
        <f t="shared" si="18"/>
        <v>0</v>
      </c>
      <c r="J438" s="4">
        <v>1150</v>
      </c>
      <c r="K438" t="str">
        <f>IF(LEN(VLOOKUP(B438,Sheet2!$B$2:$G$96,5,FALSE))=0,"",VLOOKUP(B438,Sheet2!$B$2:$G$96,5,FALSE))</f>
        <v/>
      </c>
      <c r="L438" t="str">
        <f>IF(LEN(VLOOKUP(B438,Sheet2!$B$2:$G$96,6,FALSE))=0,"",VLOOKUP(B438,Sheet2!$B$2:$G$96,6,FALSE))</f>
        <v/>
      </c>
      <c r="M438" t="b">
        <f t="shared" si="19"/>
        <v>0</v>
      </c>
      <c r="N438">
        <v>151</v>
      </c>
      <c r="O438" t="b">
        <f>VLOOKUP(A438,Sheet2!$A$2:$G$74,5,FALSE)</f>
        <v>0</v>
      </c>
    </row>
    <row r="439" spans="1:15" x14ac:dyDescent="0.25">
      <c r="A439" t="s">
        <v>22</v>
      </c>
      <c r="B439" t="str">
        <f>VLOOKUP($A439,Sheet2!$A$2:$B$82,2,FALSE)</f>
        <v>Mn</v>
      </c>
      <c r="C439" t="s">
        <v>11</v>
      </c>
      <c r="D439" t="str">
        <f>VLOOKUP(A439,Sheet2!$A$2:$G$96,3,FALSE)</f>
        <v>tungmetaller</v>
      </c>
      <c r="E439" t="str">
        <f>VLOOKUP(A439,Sheet2!$A$2:$G$96,4,FALSE)</f>
        <v>tungmetaller</v>
      </c>
      <c r="F439" s="1">
        <v>44879</v>
      </c>
      <c r="G439" t="str">
        <f t="shared" si="20"/>
        <v>ut</v>
      </c>
      <c r="H439">
        <v>188</v>
      </c>
      <c r="I439" t="b">
        <f t="shared" si="18"/>
        <v>0</v>
      </c>
      <c r="J439" s="4">
        <v>188</v>
      </c>
      <c r="K439" t="str">
        <f>IF(LEN(VLOOKUP(B439,Sheet2!$B$2:$G$96,5,FALSE))=0,"",VLOOKUP(B439,Sheet2!$B$2:$G$96,5,FALSE))</f>
        <v/>
      </c>
      <c r="L439" t="str">
        <f>IF(LEN(VLOOKUP(B439,Sheet2!$B$2:$G$96,6,FALSE))=0,"",VLOOKUP(B439,Sheet2!$B$2:$G$96,6,FALSE))</f>
        <v/>
      </c>
      <c r="M439" t="b">
        <f t="shared" si="19"/>
        <v>0</v>
      </c>
      <c r="N439">
        <v>151</v>
      </c>
      <c r="O439" t="b">
        <f>VLOOKUP(A439,Sheet2!$A$2:$G$74,5,FALSE)</f>
        <v>0</v>
      </c>
    </row>
    <row r="440" spans="1:15" x14ac:dyDescent="0.25">
      <c r="A440" s="6" t="s">
        <v>17</v>
      </c>
      <c r="B440" t="str">
        <f>VLOOKUP($A440,Sheet2!$A$2:$B$82,2,FALSE)</f>
        <v>Cr</v>
      </c>
      <c r="C440" s="7" t="s">
        <v>121</v>
      </c>
      <c r="D440" t="str">
        <f>VLOOKUP(A440,Sheet2!$A$2:$G$96,3,FALSE)</f>
        <v>tungmetaller</v>
      </c>
      <c r="E440" t="str">
        <f>VLOOKUP(A440,Sheet2!$A$2:$G$96,4,FALSE)</f>
        <v>tungmetaller</v>
      </c>
      <c r="F440" s="1">
        <v>45000</v>
      </c>
      <c r="G440" t="str">
        <f t="shared" si="20"/>
        <v>inn</v>
      </c>
      <c r="H440" s="6"/>
      <c r="I440" t="str">
        <f t="shared" si="18"/>
        <v/>
      </c>
      <c r="J440" s="4" t="s">
        <v>119</v>
      </c>
      <c r="K440">
        <f>IF(LEN(VLOOKUP(B440,Sheet2!$B$2:$G$96,5,FALSE))=0,"",VLOOKUP(B440,Sheet2!$B$2:$G$96,5,FALSE))</f>
        <v>50</v>
      </c>
      <c r="L440" t="str">
        <f>IF(LEN(VLOOKUP(B440,Sheet2!$B$2:$G$96,6,FALSE))=0,"",VLOOKUP(B440,Sheet2!$B$2:$G$96,6,FALSE))</f>
        <v/>
      </c>
      <c r="M440" t="b">
        <f t="shared" si="19"/>
        <v>1</v>
      </c>
      <c r="N440">
        <v>152</v>
      </c>
      <c r="O440" t="b">
        <f>VLOOKUP(A440,Sheet2!$A$2:$G$74,5,FALSE)</f>
        <v>1</v>
      </c>
    </row>
    <row r="441" spans="1:15" x14ac:dyDescent="0.25">
      <c r="A441" s="6" t="s">
        <v>17</v>
      </c>
      <c r="B441" t="str">
        <f>VLOOKUP($A441,Sheet2!$A$2:$B$82,2,FALSE)</f>
        <v>Cr</v>
      </c>
      <c r="C441" s="7" t="s">
        <v>121</v>
      </c>
      <c r="D441" t="str">
        <f>VLOOKUP(A441,Sheet2!$A$2:$G$96,3,FALSE)</f>
        <v>tungmetaller</v>
      </c>
      <c r="E441" t="str">
        <f>VLOOKUP(A441,Sheet2!$A$2:$G$96,4,FALSE)</f>
        <v>tungmetaller</v>
      </c>
      <c r="F441" s="1">
        <v>45000</v>
      </c>
      <c r="G441" t="str">
        <f t="shared" si="20"/>
        <v>ut</v>
      </c>
      <c r="H441" s="6"/>
      <c r="I441" t="str">
        <f t="shared" si="18"/>
        <v/>
      </c>
      <c r="J441" s="4" t="s">
        <v>119</v>
      </c>
      <c r="K441">
        <f>IF(LEN(VLOOKUP(B441,Sheet2!$B$2:$G$96,5,FALSE))=0,"",VLOOKUP(B441,Sheet2!$B$2:$G$96,5,FALSE))</f>
        <v>50</v>
      </c>
      <c r="L441" t="str">
        <f>IF(LEN(VLOOKUP(B441,Sheet2!$B$2:$G$96,6,FALSE))=0,"",VLOOKUP(B441,Sheet2!$B$2:$G$96,6,FALSE))</f>
        <v/>
      </c>
      <c r="M441" t="b">
        <f t="shared" si="19"/>
        <v>1</v>
      </c>
      <c r="N441">
        <v>151</v>
      </c>
      <c r="O441" t="b">
        <f>VLOOKUP(A441,Sheet2!$A$2:$G$74,5,FALSE)</f>
        <v>1</v>
      </c>
    </row>
    <row r="442" spans="1:15" x14ac:dyDescent="0.25">
      <c r="A442" s="6" t="s">
        <v>22</v>
      </c>
      <c r="B442" t="str">
        <f>VLOOKUP($A442,Sheet2!$A$2:$B$82,2,FALSE)</f>
        <v>Mn</v>
      </c>
      <c r="C442" t="s">
        <v>11</v>
      </c>
      <c r="D442" t="str">
        <f>VLOOKUP(A442,Sheet2!$A$2:$G$96,3,FALSE)</f>
        <v>tungmetaller</v>
      </c>
      <c r="E442" t="str">
        <f>VLOOKUP(A442,Sheet2!$A$2:$G$96,4,FALSE)</f>
        <v>tungmetaller</v>
      </c>
      <c r="F442" s="1">
        <v>45000</v>
      </c>
      <c r="G442" t="str">
        <f t="shared" si="20"/>
        <v>ut</v>
      </c>
      <c r="H442" s="6">
        <v>1210</v>
      </c>
      <c r="I442" t="b">
        <f t="shared" si="18"/>
        <v>0</v>
      </c>
      <c r="J442" s="4">
        <v>1210</v>
      </c>
      <c r="K442" t="str">
        <f>IF(LEN(VLOOKUP(B442,Sheet2!$B$2:$G$96,5,FALSE))=0,"",VLOOKUP(B442,Sheet2!$B$2:$G$96,5,FALSE))</f>
        <v/>
      </c>
      <c r="L442" t="str">
        <f>IF(LEN(VLOOKUP(B442,Sheet2!$B$2:$G$96,6,FALSE))=0,"",VLOOKUP(B442,Sheet2!$B$2:$G$96,6,FALSE))</f>
        <v/>
      </c>
      <c r="M442" t="b">
        <f t="shared" si="19"/>
        <v>0</v>
      </c>
      <c r="N442">
        <v>151</v>
      </c>
      <c r="O442" t="b">
        <f>VLOOKUP(A442,Sheet2!$A$2:$G$74,5,FALSE)</f>
        <v>0</v>
      </c>
    </row>
    <row r="443" spans="1:15" x14ac:dyDescent="0.25">
      <c r="A443" s="6" t="s">
        <v>18</v>
      </c>
      <c r="B443" t="str">
        <f>VLOOKUP($A443,Sheet2!$A$2:$B$82,2,FALSE)</f>
        <v>Hg</v>
      </c>
      <c r="C443" s="7" t="s">
        <v>121</v>
      </c>
      <c r="D443" t="str">
        <f>VLOOKUP(A443,Sheet2!$A$2:$G$96,3,FALSE)</f>
        <v>tungmetaller</v>
      </c>
      <c r="E443" t="str">
        <f>VLOOKUP(A443,Sheet2!$A$2:$G$96,4,FALSE)</f>
        <v>tungmetaller</v>
      </c>
      <c r="F443" s="1">
        <v>45000</v>
      </c>
      <c r="G443" t="str">
        <f t="shared" si="20"/>
        <v>slamtank</v>
      </c>
      <c r="H443" s="7">
        <v>72400</v>
      </c>
      <c r="I443" t="b">
        <f t="shared" si="18"/>
        <v>0</v>
      </c>
      <c r="J443" s="4">
        <v>72400</v>
      </c>
      <c r="K443">
        <f>IF(LEN(VLOOKUP(B443,Sheet2!$B$2:$G$96,5,FALSE))=0,"",VLOOKUP(B443,Sheet2!$B$2:$G$96,5,FALSE))</f>
        <v>2</v>
      </c>
      <c r="L443" t="str">
        <f>IF(LEN(VLOOKUP(B443,Sheet2!$B$2:$G$96,6,FALSE))=0,"",VLOOKUP(B443,Sheet2!$B$2:$G$96,6,FALSE))</f>
        <v/>
      </c>
      <c r="M443" t="b">
        <f t="shared" si="19"/>
        <v>1</v>
      </c>
      <c r="N443">
        <v>153</v>
      </c>
      <c r="O443" t="b">
        <f>VLOOKUP(A443,Sheet2!$A$2:$G$74,5,FALSE)</f>
        <v>1</v>
      </c>
    </row>
    <row r="444" spans="1:15" x14ac:dyDescent="0.25">
      <c r="A444" s="6" t="s">
        <v>18</v>
      </c>
      <c r="B444" t="str">
        <f>VLOOKUP($A444,Sheet2!$A$2:$B$82,2,FALSE)</f>
        <v>Hg</v>
      </c>
      <c r="C444" s="7" t="s">
        <v>121</v>
      </c>
      <c r="D444" t="str">
        <f>VLOOKUP(A444,Sheet2!$A$2:$G$96,3,FALSE)</f>
        <v>tungmetaller</v>
      </c>
      <c r="E444" t="str">
        <f>VLOOKUP(A444,Sheet2!$A$2:$G$96,4,FALSE)</f>
        <v>tungmetaller</v>
      </c>
      <c r="F444" s="1">
        <v>45000</v>
      </c>
      <c r="G444" t="str">
        <f t="shared" si="20"/>
        <v>inn</v>
      </c>
      <c r="H444" s="6"/>
      <c r="I444" t="str">
        <f t="shared" si="18"/>
        <v/>
      </c>
      <c r="J444" s="4" t="s">
        <v>119</v>
      </c>
      <c r="K444">
        <f>IF(LEN(VLOOKUP(B444,Sheet2!$B$2:$G$96,5,FALSE))=0,"",VLOOKUP(B444,Sheet2!$B$2:$G$96,5,FALSE))</f>
        <v>2</v>
      </c>
      <c r="L444" t="str">
        <f>IF(LEN(VLOOKUP(B444,Sheet2!$B$2:$G$96,6,FALSE))=0,"",VLOOKUP(B444,Sheet2!$B$2:$G$96,6,FALSE))</f>
        <v/>
      </c>
      <c r="M444" t="b">
        <f t="shared" si="19"/>
        <v>1</v>
      </c>
      <c r="N444">
        <v>152</v>
      </c>
      <c r="O444" t="b">
        <f>VLOOKUP(A444,Sheet2!$A$2:$G$74,5,FALSE)</f>
        <v>1</v>
      </c>
    </row>
    <row r="445" spans="1:15" x14ac:dyDescent="0.25">
      <c r="A445" s="6" t="s">
        <v>18</v>
      </c>
      <c r="B445" t="str">
        <f>VLOOKUP($A445,Sheet2!$A$2:$B$82,2,FALSE)</f>
        <v>Hg</v>
      </c>
      <c r="C445" s="7" t="s">
        <v>121</v>
      </c>
      <c r="D445" t="str">
        <f>VLOOKUP(A445,Sheet2!$A$2:$G$96,3,FALSE)</f>
        <v>tungmetaller</v>
      </c>
      <c r="E445" t="str">
        <f>VLOOKUP(A445,Sheet2!$A$2:$G$96,4,FALSE)</f>
        <v>tungmetaller</v>
      </c>
      <c r="F445" s="1">
        <v>45000</v>
      </c>
      <c r="G445" t="str">
        <f t="shared" si="20"/>
        <v>ut</v>
      </c>
      <c r="H445" s="6"/>
      <c r="I445" t="str">
        <f t="shared" si="18"/>
        <v/>
      </c>
      <c r="J445" s="4" t="s">
        <v>119</v>
      </c>
      <c r="K445">
        <f>IF(LEN(VLOOKUP(B445,Sheet2!$B$2:$G$96,5,FALSE))=0,"",VLOOKUP(B445,Sheet2!$B$2:$G$96,5,FALSE))</f>
        <v>2</v>
      </c>
      <c r="L445" t="str">
        <f>IF(LEN(VLOOKUP(B445,Sheet2!$B$2:$G$96,6,FALSE))=0,"",VLOOKUP(B445,Sheet2!$B$2:$G$96,6,FALSE))</f>
        <v/>
      </c>
      <c r="M445" t="b">
        <f t="shared" si="19"/>
        <v>1</v>
      </c>
      <c r="N445">
        <v>151</v>
      </c>
      <c r="O445" t="b">
        <f>VLOOKUP(A445,Sheet2!$A$2:$G$74,5,FALSE)</f>
        <v>1</v>
      </c>
    </row>
    <row r="446" spans="1:15" x14ac:dyDescent="0.25">
      <c r="A446" s="6" t="s">
        <v>107</v>
      </c>
      <c r="B446" t="str">
        <f>VLOOKUP($A446,Sheet2!$A$2:$B$82,2,FALSE)</f>
        <v>Nap</v>
      </c>
      <c r="C446" t="s">
        <v>11</v>
      </c>
      <c r="D446" t="str">
        <f>VLOOKUP(A446,Sheet2!$A$2:$G$96,3,FALSE)</f>
        <v>org milj</v>
      </c>
      <c r="E446" t="str">
        <f>VLOOKUP(A446,Sheet2!$A$2:$G$96,4,FALSE)</f>
        <v>PAH</v>
      </c>
      <c r="F446" s="1">
        <v>45000</v>
      </c>
      <c r="G446" t="str">
        <f t="shared" si="20"/>
        <v>slamtank</v>
      </c>
      <c r="H446" s="7">
        <v>0.59199999999999997</v>
      </c>
      <c r="I446" t="b">
        <f t="shared" si="18"/>
        <v>0</v>
      </c>
      <c r="J446" s="4">
        <v>0.59199999999999997</v>
      </c>
      <c r="K446" t="str">
        <f>IF(LEN(VLOOKUP(B446,Sheet2!$B$2:$G$96,5,FALSE))=0,"",VLOOKUP(B446,Sheet2!$B$2:$G$96,5,FALSE))</f>
        <v/>
      </c>
      <c r="L446" t="str">
        <f>IF(LEN(VLOOKUP(B446,Sheet2!$B$2:$G$96,6,FALSE))=0,"",VLOOKUP(B446,Sheet2!$B$2:$G$96,6,FALSE))</f>
        <v/>
      </c>
      <c r="M446" t="b">
        <f t="shared" si="19"/>
        <v>0</v>
      </c>
      <c r="N446">
        <v>153</v>
      </c>
      <c r="O446" t="b">
        <f>VLOOKUP(A446,Sheet2!$A$2:$G$74,5,FALSE)</f>
        <v>0</v>
      </c>
    </row>
    <row r="447" spans="1:15" x14ac:dyDescent="0.25">
      <c r="A447" s="6" t="s">
        <v>107</v>
      </c>
      <c r="B447" t="str">
        <f>VLOOKUP($A447,Sheet2!$A$2:$B$82,2,FALSE)</f>
        <v>Nap</v>
      </c>
      <c r="C447" t="s">
        <v>11</v>
      </c>
      <c r="D447" t="str">
        <f>VLOOKUP(A447,Sheet2!$A$2:$G$96,3,FALSE)</f>
        <v>org milj</v>
      </c>
      <c r="E447" t="str">
        <f>VLOOKUP(A447,Sheet2!$A$2:$G$96,4,FALSE)</f>
        <v>PAH</v>
      </c>
      <c r="F447" s="1">
        <v>45000</v>
      </c>
      <c r="G447" t="str">
        <f t="shared" si="20"/>
        <v>inn</v>
      </c>
      <c r="H447" s="6">
        <v>0.753</v>
      </c>
      <c r="I447" t="b">
        <f t="shared" si="18"/>
        <v>0</v>
      </c>
      <c r="J447" s="4">
        <v>0.753</v>
      </c>
      <c r="K447" t="str">
        <f>IF(LEN(VLOOKUP(B447,Sheet2!$B$2:$G$96,5,FALSE))=0,"",VLOOKUP(B447,Sheet2!$B$2:$G$96,5,FALSE))</f>
        <v/>
      </c>
      <c r="L447" t="str">
        <f>IF(LEN(VLOOKUP(B447,Sheet2!$B$2:$G$96,6,FALSE))=0,"",VLOOKUP(B447,Sheet2!$B$2:$G$96,6,FALSE))</f>
        <v/>
      </c>
      <c r="M447" t="b">
        <f t="shared" si="19"/>
        <v>0</v>
      </c>
      <c r="N447">
        <v>152</v>
      </c>
      <c r="O447" t="b">
        <f>VLOOKUP(A447,Sheet2!$A$2:$G$74,5,FALSE)</f>
        <v>0</v>
      </c>
    </row>
    <row r="448" spans="1:15" x14ac:dyDescent="0.25">
      <c r="A448" s="6" t="s">
        <v>107</v>
      </c>
      <c r="B448" t="str">
        <f>VLOOKUP($A448,Sheet2!$A$2:$B$82,2,FALSE)</f>
        <v>Nap</v>
      </c>
      <c r="C448" t="s">
        <v>11</v>
      </c>
      <c r="D448" t="str">
        <f>VLOOKUP(A448,Sheet2!$A$2:$G$96,3,FALSE)</f>
        <v>org milj</v>
      </c>
      <c r="E448" t="str">
        <f>VLOOKUP(A448,Sheet2!$A$2:$G$96,4,FALSE)</f>
        <v>PAH</v>
      </c>
      <c r="F448" s="1">
        <v>45000</v>
      </c>
      <c r="G448" t="str">
        <f t="shared" si="20"/>
        <v>ut</v>
      </c>
      <c r="H448" s="6">
        <v>5.5E-2</v>
      </c>
      <c r="I448" t="b">
        <f t="shared" si="18"/>
        <v>0</v>
      </c>
      <c r="J448" s="4">
        <v>5.5E-2</v>
      </c>
      <c r="K448" t="str">
        <f>IF(LEN(VLOOKUP(B448,Sheet2!$B$2:$G$96,5,FALSE))=0,"",VLOOKUP(B448,Sheet2!$B$2:$G$96,5,FALSE))</f>
        <v/>
      </c>
      <c r="L448" t="str">
        <f>IF(LEN(VLOOKUP(B448,Sheet2!$B$2:$G$96,6,FALSE))=0,"",VLOOKUP(B448,Sheet2!$B$2:$G$96,6,FALSE))</f>
        <v/>
      </c>
      <c r="M448" t="b">
        <f t="shared" si="19"/>
        <v>0</v>
      </c>
      <c r="N448">
        <v>151</v>
      </c>
      <c r="O448" t="b">
        <f>VLOOKUP(A448,Sheet2!$A$2:$G$74,5,FALSE)</f>
        <v>0</v>
      </c>
    </row>
    <row r="449" spans="1:15" x14ac:dyDescent="0.25">
      <c r="A449" s="6" t="s">
        <v>107</v>
      </c>
      <c r="B449" t="str">
        <f>VLOOKUP($A449,Sheet2!$A$2:$B$82,2,FALSE)</f>
        <v>Nap</v>
      </c>
      <c r="C449" s="7" t="s">
        <v>121</v>
      </c>
      <c r="D449" t="str">
        <f>VLOOKUP(A449,Sheet2!$A$2:$G$96,3,FALSE)</f>
        <v>org milj</v>
      </c>
      <c r="E449" t="str">
        <f>VLOOKUP(A449,Sheet2!$A$2:$G$96,4,FALSE)</f>
        <v>PAH</v>
      </c>
      <c r="F449" s="1">
        <v>45000</v>
      </c>
      <c r="G449" t="str">
        <f t="shared" si="20"/>
        <v>slamtank</v>
      </c>
      <c r="H449" s="7">
        <v>1.17E-2</v>
      </c>
      <c r="I449" t="b">
        <f t="shared" si="18"/>
        <v>0</v>
      </c>
      <c r="J449" s="4">
        <v>1.17E-2</v>
      </c>
      <c r="K449" t="str">
        <f>IF(LEN(VLOOKUP(B449,Sheet2!$B$2:$G$96,5,FALSE))=0,"",VLOOKUP(B449,Sheet2!$B$2:$G$96,5,FALSE))</f>
        <v/>
      </c>
      <c r="L449" t="str">
        <f>IF(LEN(VLOOKUP(B449,Sheet2!$B$2:$G$96,6,FALSE))=0,"",VLOOKUP(B449,Sheet2!$B$2:$G$96,6,FALSE))</f>
        <v/>
      </c>
      <c r="M449" t="b">
        <f t="shared" si="19"/>
        <v>0</v>
      </c>
      <c r="N449">
        <v>153</v>
      </c>
      <c r="O449" t="b">
        <f>VLOOKUP(A449,Sheet2!$A$2:$G$74,5,FALSE)</f>
        <v>0</v>
      </c>
    </row>
    <row r="450" spans="1:15" x14ac:dyDescent="0.25">
      <c r="A450" s="6" t="s">
        <v>107</v>
      </c>
      <c r="B450" t="str">
        <f>VLOOKUP($A450,Sheet2!$A$2:$B$82,2,FALSE)</f>
        <v>Nap</v>
      </c>
      <c r="C450" s="7" t="s">
        <v>121</v>
      </c>
      <c r="D450" t="str">
        <f>VLOOKUP(A450,Sheet2!$A$2:$G$96,3,FALSE)</f>
        <v>org milj</v>
      </c>
      <c r="E450" t="str">
        <f>VLOOKUP(A450,Sheet2!$A$2:$G$96,4,FALSE)</f>
        <v>PAH</v>
      </c>
      <c r="F450" s="1">
        <v>45000</v>
      </c>
      <c r="G450" t="str">
        <f t="shared" si="20"/>
        <v>inn</v>
      </c>
      <c r="H450" s="6"/>
      <c r="I450" t="str">
        <f t="shared" ref="I450:I513" si="21">IF(ISBLANK(H450),"",IF(ISNUMBER(H450),FALSE,TRUE))</f>
        <v/>
      </c>
      <c r="J450" s="4" t="s">
        <v>119</v>
      </c>
      <c r="K450" t="str">
        <f>IF(LEN(VLOOKUP(B450,Sheet2!$B$2:$G$96,5,FALSE))=0,"",VLOOKUP(B450,Sheet2!$B$2:$G$96,5,FALSE))</f>
        <v/>
      </c>
      <c r="L450" t="str">
        <f>IF(LEN(VLOOKUP(B450,Sheet2!$B$2:$G$96,6,FALSE))=0,"",VLOOKUP(B450,Sheet2!$B$2:$G$96,6,FALSE))</f>
        <v/>
      </c>
      <c r="M450" t="b">
        <f t="shared" ref="M450:M513" si="22">IF(ISBLANK(J450),"",IF(J450&gt;K450,TRUE,FALSE))</f>
        <v>0</v>
      </c>
      <c r="N450">
        <v>152</v>
      </c>
      <c r="O450" t="b">
        <f>VLOOKUP(A450,Sheet2!$A$2:$G$74,5,FALSE)</f>
        <v>0</v>
      </c>
    </row>
    <row r="451" spans="1:15" x14ac:dyDescent="0.25">
      <c r="A451" s="6" t="s">
        <v>107</v>
      </c>
      <c r="B451" t="str">
        <f>VLOOKUP($A451,Sheet2!$A$2:$B$82,2,FALSE)</f>
        <v>Nap</v>
      </c>
      <c r="C451" s="7" t="s">
        <v>121</v>
      </c>
      <c r="D451" t="str">
        <f>VLOOKUP(A451,Sheet2!$A$2:$G$96,3,FALSE)</f>
        <v>org milj</v>
      </c>
      <c r="E451" t="str">
        <f>VLOOKUP(A451,Sheet2!$A$2:$G$96,4,FALSE)</f>
        <v>PAH</v>
      </c>
      <c r="F451" s="1">
        <v>45000</v>
      </c>
      <c r="G451" t="str">
        <f t="shared" ref="G451:G514" si="23">IF(N451=152,"inn",IF(N451=151,"ut",IF(N451=153,"slamtank")))</f>
        <v>ut</v>
      </c>
      <c r="H451" s="6"/>
      <c r="I451" t="str">
        <f t="shared" si="21"/>
        <v/>
      </c>
      <c r="J451" s="4" t="s">
        <v>119</v>
      </c>
      <c r="K451" t="str">
        <f>IF(LEN(VLOOKUP(B451,Sheet2!$B$2:$G$96,5,FALSE))=0,"",VLOOKUP(B451,Sheet2!$B$2:$G$96,5,FALSE))</f>
        <v/>
      </c>
      <c r="L451" t="str">
        <f>IF(LEN(VLOOKUP(B451,Sheet2!$B$2:$G$96,6,FALSE))=0,"",VLOOKUP(B451,Sheet2!$B$2:$G$96,6,FALSE))</f>
        <v/>
      </c>
      <c r="M451" t="b">
        <f t="shared" si="22"/>
        <v>0</v>
      </c>
      <c r="N451">
        <v>151</v>
      </c>
      <c r="O451" t="b">
        <f>VLOOKUP(A451,Sheet2!$A$2:$G$74,5,FALSE)</f>
        <v>0</v>
      </c>
    </row>
    <row r="452" spans="1:15" x14ac:dyDescent="0.25">
      <c r="A452" s="6" t="s">
        <v>19</v>
      </c>
      <c r="B452" t="str">
        <f>VLOOKUP($A452,Sheet2!$A$2:$B$82,2,FALSE)</f>
        <v>Ni</v>
      </c>
      <c r="C452" t="s">
        <v>11</v>
      </c>
      <c r="D452" t="str">
        <f>VLOOKUP(A452,Sheet2!$A$2:$G$96,3,FALSE)</f>
        <v>tungmetaller</v>
      </c>
      <c r="E452" t="str">
        <f>VLOOKUP(A452,Sheet2!$A$2:$G$96,4,FALSE)</f>
        <v>andre metaller</v>
      </c>
      <c r="F452" s="1">
        <v>45000</v>
      </c>
      <c r="G452" t="str">
        <f t="shared" si="23"/>
        <v>slamtank</v>
      </c>
      <c r="H452" s="7"/>
      <c r="I452" t="str">
        <f t="shared" si="21"/>
        <v/>
      </c>
      <c r="J452" s="4" t="s">
        <v>119</v>
      </c>
      <c r="K452">
        <f>IF(LEN(VLOOKUP(B452,Sheet2!$B$2:$G$96,5,FALSE))=0,"",VLOOKUP(B452,Sheet2!$B$2:$G$96,5,FALSE))</f>
        <v>50</v>
      </c>
      <c r="L452" t="str">
        <f>IF(LEN(VLOOKUP(B452,Sheet2!$B$2:$G$96,6,FALSE))=0,"",VLOOKUP(B452,Sheet2!$B$2:$G$96,6,FALSE))</f>
        <v/>
      </c>
      <c r="M452" t="b">
        <f t="shared" si="22"/>
        <v>1</v>
      </c>
      <c r="N452">
        <v>153</v>
      </c>
      <c r="O452" t="b">
        <f>VLOOKUP(A452,Sheet2!$A$2:$G$74,5,FALSE)</f>
        <v>1</v>
      </c>
    </row>
    <row r="453" spans="1:15" x14ac:dyDescent="0.25">
      <c r="A453" t="s">
        <v>19</v>
      </c>
      <c r="B453" t="str">
        <f>VLOOKUP($A453,Sheet2!$A$2:$B$82,2,FALSE)</f>
        <v>Ni</v>
      </c>
      <c r="C453" t="s">
        <v>11</v>
      </c>
      <c r="D453" t="str">
        <f>VLOOKUP(A453,Sheet2!$A$2:$G$96,3,FALSE)</f>
        <v>tungmetaller</v>
      </c>
      <c r="E453" t="str">
        <f>VLOOKUP(A453,Sheet2!$A$2:$G$96,4,FALSE)</f>
        <v>andre metaller</v>
      </c>
      <c r="F453" s="1">
        <v>44858</v>
      </c>
      <c r="G453" t="str">
        <f t="shared" si="23"/>
        <v>inn</v>
      </c>
      <c r="H453">
        <v>29.7</v>
      </c>
      <c r="I453" t="b">
        <f t="shared" si="21"/>
        <v>0</v>
      </c>
      <c r="J453" s="4">
        <v>29.7</v>
      </c>
      <c r="K453">
        <f>IF(LEN(VLOOKUP(B453,Sheet2!$B$2:$G$96,5,FALSE))=0,"",VLOOKUP(B453,Sheet2!$B$2:$G$96,5,FALSE))</f>
        <v>50</v>
      </c>
      <c r="L453" t="str">
        <f>IF(LEN(VLOOKUP(B453,Sheet2!$B$2:$G$96,6,FALSE))=0,"",VLOOKUP(B453,Sheet2!$B$2:$G$96,6,FALSE))</f>
        <v/>
      </c>
      <c r="M453" t="b">
        <f t="shared" si="22"/>
        <v>0</v>
      </c>
      <c r="N453">
        <v>152</v>
      </c>
      <c r="O453" t="b">
        <f>VLOOKUP(A453,Sheet2!$A$2:$G$74,5,FALSE)</f>
        <v>1</v>
      </c>
    </row>
    <row r="454" spans="1:15" x14ac:dyDescent="0.25">
      <c r="A454" t="s">
        <v>19</v>
      </c>
      <c r="B454" t="str">
        <f>VLOOKUP($A454,Sheet2!$A$2:$B$82,2,FALSE)</f>
        <v>Ni</v>
      </c>
      <c r="C454" t="s">
        <v>11</v>
      </c>
      <c r="D454" t="str">
        <f>VLOOKUP(A454,Sheet2!$A$2:$G$96,3,FALSE)</f>
        <v>tungmetaller</v>
      </c>
      <c r="E454" t="str">
        <f>VLOOKUP(A454,Sheet2!$A$2:$G$96,4,FALSE)</f>
        <v>andre metaller</v>
      </c>
      <c r="F454" s="1">
        <v>44865</v>
      </c>
      <c r="G454" t="str">
        <f t="shared" si="23"/>
        <v>inn</v>
      </c>
      <c r="H454">
        <v>35.200000000000003</v>
      </c>
      <c r="I454" t="b">
        <f t="shared" si="21"/>
        <v>0</v>
      </c>
      <c r="J454" s="4">
        <v>35.200000000000003</v>
      </c>
      <c r="K454">
        <f>IF(LEN(VLOOKUP(B454,Sheet2!$B$2:$G$96,5,FALSE))=0,"",VLOOKUP(B454,Sheet2!$B$2:$G$96,5,FALSE))</f>
        <v>50</v>
      </c>
      <c r="L454" t="str">
        <f>IF(LEN(VLOOKUP(B454,Sheet2!$B$2:$G$96,6,FALSE))=0,"",VLOOKUP(B454,Sheet2!$B$2:$G$96,6,FALSE))</f>
        <v/>
      </c>
      <c r="M454" t="b">
        <f t="shared" si="22"/>
        <v>0</v>
      </c>
      <c r="N454">
        <v>152</v>
      </c>
      <c r="O454" t="b">
        <f>VLOOKUP(A454,Sheet2!$A$2:$G$74,5,FALSE)</f>
        <v>1</v>
      </c>
    </row>
    <row r="455" spans="1:15" x14ac:dyDescent="0.25">
      <c r="A455" t="s">
        <v>19</v>
      </c>
      <c r="B455" t="str">
        <f>VLOOKUP($A455,Sheet2!$A$2:$B$82,2,FALSE)</f>
        <v>Ni</v>
      </c>
      <c r="C455" t="s">
        <v>11</v>
      </c>
      <c r="D455" t="str">
        <f>VLOOKUP(A455,Sheet2!$A$2:$G$96,3,FALSE)</f>
        <v>tungmetaller</v>
      </c>
      <c r="E455" t="str">
        <f>VLOOKUP(A455,Sheet2!$A$2:$G$96,4,FALSE)</f>
        <v>andre metaller</v>
      </c>
      <c r="F455" s="1">
        <v>44872</v>
      </c>
      <c r="G455" t="str">
        <f t="shared" si="23"/>
        <v>inn</v>
      </c>
      <c r="H455">
        <v>30.1</v>
      </c>
      <c r="I455" t="b">
        <f t="shared" si="21"/>
        <v>0</v>
      </c>
      <c r="J455" s="4">
        <v>30.1</v>
      </c>
      <c r="K455">
        <f>IF(LEN(VLOOKUP(B455,Sheet2!$B$2:$G$96,5,FALSE))=0,"",VLOOKUP(B455,Sheet2!$B$2:$G$96,5,FALSE))</f>
        <v>50</v>
      </c>
      <c r="L455" t="str">
        <f>IF(LEN(VLOOKUP(B455,Sheet2!$B$2:$G$96,6,FALSE))=0,"",VLOOKUP(B455,Sheet2!$B$2:$G$96,6,FALSE))</f>
        <v/>
      </c>
      <c r="M455" t="b">
        <f t="shared" si="22"/>
        <v>0</v>
      </c>
      <c r="N455">
        <v>152</v>
      </c>
      <c r="O455" t="b">
        <f>VLOOKUP(A455,Sheet2!$A$2:$G$74,5,FALSE)</f>
        <v>1</v>
      </c>
    </row>
    <row r="456" spans="1:15" x14ac:dyDescent="0.25">
      <c r="A456" t="s">
        <v>19</v>
      </c>
      <c r="B456" t="str">
        <f>VLOOKUP($A456,Sheet2!$A$2:$B$82,2,FALSE)</f>
        <v>Ni</v>
      </c>
      <c r="C456" t="s">
        <v>11</v>
      </c>
      <c r="D456" t="str">
        <f>VLOOKUP(A456,Sheet2!$A$2:$G$96,3,FALSE)</f>
        <v>tungmetaller</v>
      </c>
      <c r="E456" t="str">
        <f>VLOOKUP(A456,Sheet2!$A$2:$G$96,4,FALSE)</f>
        <v>andre metaller</v>
      </c>
      <c r="F456" s="1">
        <v>44886</v>
      </c>
      <c r="G456" t="str">
        <f t="shared" si="23"/>
        <v>inn</v>
      </c>
      <c r="H456">
        <v>49.4</v>
      </c>
      <c r="I456" t="b">
        <f t="shared" si="21"/>
        <v>0</v>
      </c>
      <c r="J456" s="4">
        <v>49.4</v>
      </c>
      <c r="K456">
        <f>IF(LEN(VLOOKUP(B456,Sheet2!$B$2:$G$96,5,FALSE))=0,"",VLOOKUP(B456,Sheet2!$B$2:$G$96,5,FALSE))</f>
        <v>50</v>
      </c>
      <c r="L456" t="str">
        <f>IF(LEN(VLOOKUP(B456,Sheet2!$B$2:$G$96,6,FALSE))=0,"",VLOOKUP(B456,Sheet2!$B$2:$G$96,6,FALSE))</f>
        <v/>
      </c>
      <c r="M456" t="b">
        <f t="shared" si="22"/>
        <v>0</v>
      </c>
      <c r="N456">
        <v>152</v>
      </c>
      <c r="O456" t="b">
        <f>VLOOKUP(A456,Sheet2!$A$2:$G$74,5,FALSE)</f>
        <v>1</v>
      </c>
    </row>
    <row r="457" spans="1:15" x14ac:dyDescent="0.25">
      <c r="A457" t="s">
        <v>19</v>
      </c>
      <c r="B457" t="str">
        <f>VLOOKUP($A457,Sheet2!$A$2:$B$82,2,FALSE)</f>
        <v>Ni</v>
      </c>
      <c r="C457" t="s">
        <v>11</v>
      </c>
      <c r="D457" t="str">
        <f>VLOOKUP(A457,Sheet2!$A$2:$G$96,3,FALSE)</f>
        <v>tungmetaller</v>
      </c>
      <c r="E457" t="str">
        <f>VLOOKUP(A457,Sheet2!$A$2:$G$96,4,FALSE)</f>
        <v>andre metaller</v>
      </c>
      <c r="F457" s="1">
        <v>44907</v>
      </c>
      <c r="G457" t="str">
        <f t="shared" si="23"/>
        <v>inn</v>
      </c>
      <c r="H457">
        <v>32.200000000000003</v>
      </c>
      <c r="I457" t="b">
        <f t="shared" si="21"/>
        <v>0</v>
      </c>
      <c r="J457" s="4">
        <v>32.200000000000003</v>
      </c>
      <c r="K457">
        <f>IF(LEN(VLOOKUP(B457,Sheet2!$B$2:$G$96,5,FALSE))=0,"",VLOOKUP(B457,Sheet2!$B$2:$G$96,5,FALSE))</f>
        <v>50</v>
      </c>
      <c r="L457" t="str">
        <f>IF(LEN(VLOOKUP(B457,Sheet2!$B$2:$G$96,6,FALSE))=0,"",VLOOKUP(B457,Sheet2!$B$2:$G$96,6,FALSE))</f>
        <v/>
      </c>
      <c r="M457" t="b">
        <f t="shared" si="22"/>
        <v>0</v>
      </c>
      <c r="N457">
        <v>152</v>
      </c>
      <c r="O457" t="b">
        <f>VLOOKUP(A457,Sheet2!$A$2:$G$74,5,FALSE)</f>
        <v>1</v>
      </c>
    </row>
    <row r="458" spans="1:15" x14ac:dyDescent="0.25">
      <c r="A458" t="s">
        <v>19</v>
      </c>
      <c r="B458" t="str">
        <f>VLOOKUP($A458,Sheet2!$A$2:$B$82,2,FALSE)</f>
        <v>Ni</v>
      </c>
      <c r="C458" t="s">
        <v>11</v>
      </c>
      <c r="D458" t="str">
        <f>VLOOKUP(A458,Sheet2!$A$2:$G$96,3,FALSE)</f>
        <v>tungmetaller</v>
      </c>
      <c r="E458" t="str">
        <f>VLOOKUP(A458,Sheet2!$A$2:$G$96,4,FALSE)</f>
        <v>andre metaller</v>
      </c>
      <c r="F458" s="1">
        <v>44970</v>
      </c>
      <c r="G458" t="str">
        <f t="shared" si="23"/>
        <v>inn</v>
      </c>
      <c r="H458">
        <v>46.5</v>
      </c>
      <c r="I458" t="b">
        <f t="shared" si="21"/>
        <v>0</v>
      </c>
      <c r="J458" s="4">
        <v>46.5</v>
      </c>
      <c r="K458">
        <f>IF(LEN(VLOOKUP(B458,Sheet2!$B$2:$G$96,5,FALSE))=0,"",VLOOKUP(B458,Sheet2!$B$2:$G$96,5,FALSE))</f>
        <v>50</v>
      </c>
      <c r="L458" t="str">
        <f>IF(LEN(VLOOKUP(B458,Sheet2!$B$2:$G$96,6,FALSE))=0,"",VLOOKUP(B458,Sheet2!$B$2:$G$96,6,FALSE))</f>
        <v/>
      </c>
      <c r="M458" t="b">
        <f t="shared" si="22"/>
        <v>0</v>
      </c>
      <c r="N458">
        <v>152</v>
      </c>
      <c r="O458" t="b">
        <f>VLOOKUP(A458,Sheet2!$A$2:$G$74,5,FALSE)</f>
        <v>1</v>
      </c>
    </row>
    <row r="459" spans="1:15" x14ac:dyDescent="0.25">
      <c r="A459" t="s">
        <v>19</v>
      </c>
      <c r="B459" t="str">
        <f>VLOOKUP($A459,Sheet2!$A$2:$B$82,2,FALSE)</f>
        <v>Ni</v>
      </c>
      <c r="C459" t="s">
        <v>11</v>
      </c>
      <c r="D459" t="str">
        <f>VLOOKUP(A459,Sheet2!$A$2:$G$96,3,FALSE)</f>
        <v>tungmetaller</v>
      </c>
      <c r="E459" t="str">
        <f>VLOOKUP(A459,Sheet2!$A$2:$G$96,4,FALSE)</f>
        <v>andre metaller</v>
      </c>
      <c r="F459" s="1">
        <v>44984</v>
      </c>
      <c r="G459" t="str">
        <f t="shared" si="23"/>
        <v>inn</v>
      </c>
      <c r="H459">
        <v>40.4</v>
      </c>
      <c r="I459" t="b">
        <f t="shared" si="21"/>
        <v>0</v>
      </c>
      <c r="J459" s="4">
        <v>40.4</v>
      </c>
      <c r="K459">
        <f>IF(LEN(VLOOKUP(B459,Sheet2!$B$2:$G$96,5,FALSE))=0,"",VLOOKUP(B459,Sheet2!$B$2:$G$96,5,FALSE))</f>
        <v>50</v>
      </c>
      <c r="L459" t="str">
        <f>IF(LEN(VLOOKUP(B459,Sheet2!$B$2:$G$96,6,FALSE))=0,"",VLOOKUP(B459,Sheet2!$B$2:$G$96,6,FALSE))</f>
        <v/>
      </c>
      <c r="M459" t="b">
        <f t="shared" si="22"/>
        <v>0</v>
      </c>
      <c r="N459">
        <v>152</v>
      </c>
      <c r="O459" t="b">
        <f>VLOOKUP(A459,Sheet2!$A$2:$G$74,5,FALSE)</f>
        <v>1</v>
      </c>
    </row>
    <row r="460" spans="1:15" x14ac:dyDescent="0.25">
      <c r="A460" t="s">
        <v>19</v>
      </c>
      <c r="B460" t="str">
        <f>VLOOKUP($A460,Sheet2!$A$2:$B$82,2,FALSE)</f>
        <v>Ni</v>
      </c>
      <c r="C460" t="s">
        <v>11</v>
      </c>
      <c r="D460" t="str">
        <f>VLOOKUP(A460,Sheet2!$A$2:$G$96,3,FALSE)</f>
        <v>tungmetaller</v>
      </c>
      <c r="E460" t="str">
        <f>VLOOKUP(A460,Sheet2!$A$2:$G$96,4,FALSE)</f>
        <v>andre metaller</v>
      </c>
      <c r="F460" s="1">
        <v>44879</v>
      </c>
      <c r="G460" t="str">
        <f t="shared" si="23"/>
        <v>inn</v>
      </c>
      <c r="H460">
        <v>39.4</v>
      </c>
      <c r="I460" t="b">
        <f t="shared" si="21"/>
        <v>0</v>
      </c>
      <c r="J460" s="4">
        <v>39.4</v>
      </c>
      <c r="K460">
        <f>IF(LEN(VLOOKUP(B460,Sheet2!$B$2:$G$96,5,FALSE))=0,"",VLOOKUP(B460,Sheet2!$B$2:$G$96,5,FALSE))</f>
        <v>50</v>
      </c>
      <c r="L460" t="str">
        <f>IF(LEN(VLOOKUP(B460,Sheet2!$B$2:$G$96,6,FALSE))=0,"",VLOOKUP(B460,Sheet2!$B$2:$G$96,6,FALSE))</f>
        <v/>
      </c>
      <c r="M460" t="b">
        <f t="shared" si="22"/>
        <v>0</v>
      </c>
      <c r="N460">
        <v>152</v>
      </c>
      <c r="O460" t="b">
        <f>VLOOKUP(A460,Sheet2!$A$2:$G$74,5,FALSE)</f>
        <v>1</v>
      </c>
    </row>
    <row r="461" spans="1:15" x14ac:dyDescent="0.25">
      <c r="A461" s="6" t="s">
        <v>19</v>
      </c>
      <c r="B461" t="str">
        <f>VLOOKUP($A461,Sheet2!$A$2:$B$82,2,FALSE)</f>
        <v>Ni</v>
      </c>
      <c r="C461" t="s">
        <v>11</v>
      </c>
      <c r="D461" t="str">
        <f>VLOOKUP(A461,Sheet2!$A$2:$G$96,3,FALSE)</f>
        <v>tungmetaller</v>
      </c>
      <c r="E461" t="str">
        <f>VLOOKUP(A461,Sheet2!$A$2:$G$96,4,FALSE)</f>
        <v>andre metaller</v>
      </c>
      <c r="F461" s="1">
        <v>45000</v>
      </c>
      <c r="G461" t="str">
        <f t="shared" si="23"/>
        <v>inn</v>
      </c>
      <c r="H461" s="6">
        <v>74.900000000000006</v>
      </c>
      <c r="I461" t="b">
        <f t="shared" si="21"/>
        <v>0</v>
      </c>
      <c r="J461" s="4">
        <v>74.900000000000006</v>
      </c>
      <c r="K461">
        <f>IF(LEN(VLOOKUP(B461,Sheet2!$B$2:$G$96,5,FALSE))=0,"",VLOOKUP(B461,Sheet2!$B$2:$G$96,5,FALSE))</f>
        <v>50</v>
      </c>
      <c r="L461" t="str">
        <f>IF(LEN(VLOOKUP(B461,Sheet2!$B$2:$G$96,6,FALSE))=0,"",VLOOKUP(B461,Sheet2!$B$2:$G$96,6,FALSE))</f>
        <v/>
      </c>
      <c r="M461" t="b">
        <f t="shared" si="22"/>
        <v>1</v>
      </c>
      <c r="N461">
        <v>152</v>
      </c>
      <c r="O461" t="b">
        <f>VLOOKUP(A461,Sheet2!$A$2:$G$74,5,FALSE)</f>
        <v>1</v>
      </c>
    </row>
    <row r="462" spans="1:15" x14ac:dyDescent="0.25">
      <c r="A462" t="s">
        <v>19</v>
      </c>
      <c r="B462" t="str">
        <f>VLOOKUP($A462,Sheet2!$A$2:$B$82,2,FALSE)</f>
        <v>Ni</v>
      </c>
      <c r="C462" t="s">
        <v>11</v>
      </c>
      <c r="D462" t="str">
        <f>VLOOKUP(A462,Sheet2!$A$2:$G$96,3,FALSE)</f>
        <v>tungmetaller</v>
      </c>
      <c r="E462" t="str">
        <f>VLOOKUP(A462,Sheet2!$A$2:$G$96,4,FALSE)</f>
        <v>andre metaller</v>
      </c>
      <c r="F462" s="1">
        <v>44858</v>
      </c>
      <c r="G462" t="str">
        <f t="shared" si="23"/>
        <v>ut</v>
      </c>
      <c r="H462">
        <v>27.5</v>
      </c>
      <c r="I462" t="b">
        <f t="shared" si="21"/>
        <v>0</v>
      </c>
      <c r="J462" s="4">
        <v>27.5</v>
      </c>
      <c r="K462">
        <f>IF(LEN(VLOOKUP(B462,Sheet2!$B$2:$G$96,5,FALSE))=0,"",VLOOKUP(B462,Sheet2!$B$2:$G$96,5,FALSE))</f>
        <v>50</v>
      </c>
      <c r="L462" t="str">
        <f>IF(LEN(VLOOKUP(B462,Sheet2!$B$2:$G$96,6,FALSE))=0,"",VLOOKUP(B462,Sheet2!$B$2:$G$96,6,FALSE))</f>
        <v/>
      </c>
      <c r="M462" t="b">
        <f t="shared" si="22"/>
        <v>0</v>
      </c>
      <c r="N462">
        <v>151</v>
      </c>
      <c r="O462" t="b">
        <f>VLOOKUP(A462,Sheet2!$A$2:$G$74,5,FALSE)</f>
        <v>1</v>
      </c>
    </row>
    <row r="463" spans="1:15" x14ac:dyDescent="0.25">
      <c r="A463" t="s">
        <v>19</v>
      </c>
      <c r="B463" t="str">
        <f>VLOOKUP($A463,Sheet2!$A$2:$B$82,2,FALSE)</f>
        <v>Ni</v>
      </c>
      <c r="C463" t="s">
        <v>11</v>
      </c>
      <c r="D463" t="str">
        <f>VLOOKUP(A463,Sheet2!$A$2:$G$96,3,FALSE)</f>
        <v>tungmetaller</v>
      </c>
      <c r="E463" t="str">
        <f>VLOOKUP(A463,Sheet2!$A$2:$G$96,4,FALSE)</f>
        <v>andre metaller</v>
      </c>
      <c r="F463" s="1">
        <v>44865</v>
      </c>
      <c r="G463" t="str">
        <f t="shared" si="23"/>
        <v>ut</v>
      </c>
      <c r="H463">
        <v>28.9</v>
      </c>
      <c r="I463" t="b">
        <f t="shared" si="21"/>
        <v>0</v>
      </c>
      <c r="J463" s="4">
        <v>28.9</v>
      </c>
      <c r="K463">
        <f>IF(LEN(VLOOKUP(B463,Sheet2!$B$2:$G$96,5,FALSE))=0,"",VLOOKUP(B463,Sheet2!$B$2:$G$96,5,FALSE))</f>
        <v>50</v>
      </c>
      <c r="L463" t="str">
        <f>IF(LEN(VLOOKUP(B463,Sheet2!$B$2:$G$96,6,FALSE))=0,"",VLOOKUP(B463,Sheet2!$B$2:$G$96,6,FALSE))</f>
        <v/>
      </c>
      <c r="M463" t="b">
        <f t="shared" si="22"/>
        <v>0</v>
      </c>
      <c r="N463">
        <v>151</v>
      </c>
      <c r="O463" t="b">
        <f>VLOOKUP(A463,Sheet2!$A$2:$G$74,5,FALSE)</f>
        <v>1</v>
      </c>
    </row>
    <row r="464" spans="1:15" x14ac:dyDescent="0.25">
      <c r="A464" t="s">
        <v>19</v>
      </c>
      <c r="B464" t="str">
        <f>VLOOKUP($A464,Sheet2!$A$2:$B$82,2,FALSE)</f>
        <v>Ni</v>
      </c>
      <c r="C464" t="s">
        <v>11</v>
      </c>
      <c r="D464" t="str">
        <f>VLOOKUP(A464,Sheet2!$A$2:$G$96,3,FALSE)</f>
        <v>tungmetaller</v>
      </c>
      <c r="E464" t="str">
        <f>VLOOKUP(A464,Sheet2!$A$2:$G$96,4,FALSE)</f>
        <v>andre metaller</v>
      </c>
      <c r="F464" s="1">
        <v>44872</v>
      </c>
      <c r="G464" t="str">
        <f t="shared" si="23"/>
        <v>ut</v>
      </c>
      <c r="H464">
        <v>26.4</v>
      </c>
      <c r="I464" t="b">
        <f t="shared" si="21"/>
        <v>0</v>
      </c>
      <c r="J464" s="4">
        <v>26.4</v>
      </c>
      <c r="K464">
        <f>IF(LEN(VLOOKUP(B464,Sheet2!$B$2:$G$96,5,FALSE))=0,"",VLOOKUP(B464,Sheet2!$B$2:$G$96,5,FALSE))</f>
        <v>50</v>
      </c>
      <c r="L464" t="str">
        <f>IF(LEN(VLOOKUP(B464,Sheet2!$B$2:$G$96,6,FALSE))=0,"",VLOOKUP(B464,Sheet2!$B$2:$G$96,6,FALSE))</f>
        <v/>
      </c>
      <c r="M464" t="b">
        <f t="shared" si="22"/>
        <v>0</v>
      </c>
      <c r="N464">
        <v>151</v>
      </c>
      <c r="O464" t="b">
        <f>VLOOKUP(A464,Sheet2!$A$2:$G$74,5,FALSE)</f>
        <v>1</v>
      </c>
    </row>
    <row r="465" spans="1:15" x14ac:dyDescent="0.25">
      <c r="A465" t="s">
        <v>19</v>
      </c>
      <c r="B465" t="str">
        <f>VLOOKUP($A465,Sheet2!$A$2:$B$82,2,FALSE)</f>
        <v>Ni</v>
      </c>
      <c r="C465" t="s">
        <v>11</v>
      </c>
      <c r="D465" t="str">
        <f>VLOOKUP(A465,Sheet2!$A$2:$G$96,3,FALSE)</f>
        <v>tungmetaller</v>
      </c>
      <c r="E465" t="str">
        <f>VLOOKUP(A465,Sheet2!$A$2:$G$96,4,FALSE)</f>
        <v>andre metaller</v>
      </c>
      <c r="F465" s="1">
        <v>44886</v>
      </c>
      <c r="G465" t="str">
        <f t="shared" si="23"/>
        <v>ut</v>
      </c>
      <c r="H465">
        <v>35</v>
      </c>
      <c r="I465" t="b">
        <f t="shared" si="21"/>
        <v>0</v>
      </c>
      <c r="J465" s="4">
        <v>35</v>
      </c>
      <c r="K465">
        <f>IF(LEN(VLOOKUP(B465,Sheet2!$B$2:$G$96,5,FALSE))=0,"",VLOOKUP(B465,Sheet2!$B$2:$G$96,5,FALSE))</f>
        <v>50</v>
      </c>
      <c r="L465" t="str">
        <f>IF(LEN(VLOOKUP(B465,Sheet2!$B$2:$G$96,6,FALSE))=0,"",VLOOKUP(B465,Sheet2!$B$2:$G$96,6,FALSE))</f>
        <v/>
      </c>
      <c r="M465" t="b">
        <f t="shared" si="22"/>
        <v>0</v>
      </c>
      <c r="N465">
        <v>151</v>
      </c>
      <c r="O465" t="b">
        <f>VLOOKUP(A465,Sheet2!$A$2:$G$74,5,FALSE)</f>
        <v>1</v>
      </c>
    </row>
    <row r="466" spans="1:15" x14ac:dyDescent="0.25">
      <c r="A466" t="s">
        <v>19</v>
      </c>
      <c r="B466" t="str">
        <f>VLOOKUP($A466,Sheet2!$A$2:$B$82,2,FALSE)</f>
        <v>Ni</v>
      </c>
      <c r="C466" t="s">
        <v>11</v>
      </c>
      <c r="D466" t="str">
        <f>VLOOKUP(A466,Sheet2!$A$2:$G$96,3,FALSE)</f>
        <v>tungmetaller</v>
      </c>
      <c r="E466" t="str">
        <f>VLOOKUP(A466,Sheet2!$A$2:$G$96,4,FALSE)</f>
        <v>andre metaller</v>
      </c>
      <c r="F466" s="1">
        <v>44907</v>
      </c>
      <c r="G466" t="str">
        <f t="shared" si="23"/>
        <v>ut</v>
      </c>
      <c r="H466">
        <v>32.5</v>
      </c>
      <c r="I466" t="b">
        <f t="shared" si="21"/>
        <v>0</v>
      </c>
      <c r="J466" s="4">
        <v>32.5</v>
      </c>
      <c r="K466">
        <f>IF(LEN(VLOOKUP(B466,Sheet2!$B$2:$G$96,5,FALSE))=0,"",VLOOKUP(B466,Sheet2!$B$2:$G$96,5,FALSE))</f>
        <v>50</v>
      </c>
      <c r="L466" t="str">
        <f>IF(LEN(VLOOKUP(B466,Sheet2!$B$2:$G$96,6,FALSE))=0,"",VLOOKUP(B466,Sheet2!$B$2:$G$96,6,FALSE))</f>
        <v/>
      </c>
      <c r="M466" t="b">
        <f t="shared" si="22"/>
        <v>0</v>
      </c>
      <c r="N466">
        <v>151</v>
      </c>
      <c r="O466" t="b">
        <f>VLOOKUP(A466,Sheet2!$A$2:$G$74,5,FALSE)</f>
        <v>1</v>
      </c>
    </row>
    <row r="467" spans="1:15" x14ac:dyDescent="0.25">
      <c r="A467" t="s">
        <v>19</v>
      </c>
      <c r="B467" t="str">
        <f>VLOOKUP($A467,Sheet2!$A$2:$B$82,2,FALSE)</f>
        <v>Ni</v>
      </c>
      <c r="C467" t="s">
        <v>11</v>
      </c>
      <c r="D467" t="str">
        <f>VLOOKUP(A467,Sheet2!$A$2:$G$96,3,FALSE)</f>
        <v>tungmetaller</v>
      </c>
      <c r="E467" t="str">
        <f>VLOOKUP(A467,Sheet2!$A$2:$G$96,4,FALSE)</f>
        <v>andre metaller</v>
      </c>
      <c r="F467" s="1">
        <v>44970</v>
      </c>
      <c r="G467" t="str">
        <f t="shared" si="23"/>
        <v>ut</v>
      </c>
      <c r="H467">
        <v>36.1</v>
      </c>
      <c r="I467" t="b">
        <f t="shared" si="21"/>
        <v>0</v>
      </c>
      <c r="J467" s="4">
        <v>36.1</v>
      </c>
      <c r="K467">
        <f>IF(LEN(VLOOKUP(B467,Sheet2!$B$2:$G$96,5,FALSE))=0,"",VLOOKUP(B467,Sheet2!$B$2:$G$96,5,FALSE))</f>
        <v>50</v>
      </c>
      <c r="L467" t="str">
        <f>IF(LEN(VLOOKUP(B467,Sheet2!$B$2:$G$96,6,FALSE))=0,"",VLOOKUP(B467,Sheet2!$B$2:$G$96,6,FALSE))</f>
        <v/>
      </c>
      <c r="M467" t="b">
        <f t="shared" si="22"/>
        <v>0</v>
      </c>
      <c r="N467">
        <v>151</v>
      </c>
      <c r="O467" t="b">
        <f>VLOOKUP(A467,Sheet2!$A$2:$G$74,5,FALSE)</f>
        <v>1</v>
      </c>
    </row>
    <row r="468" spans="1:15" x14ac:dyDescent="0.25">
      <c r="A468" t="s">
        <v>19</v>
      </c>
      <c r="B468" t="str">
        <f>VLOOKUP($A468,Sheet2!$A$2:$B$82,2,FALSE)</f>
        <v>Ni</v>
      </c>
      <c r="C468" t="s">
        <v>11</v>
      </c>
      <c r="D468" t="str">
        <f>VLOOKUP(A468,Sheet2!$A$2:$G$96,3,FALSE)</f>
        <v>tungmetaller</v>
      </c>
      <c r="E468" t="str">
        <f>VLOOKUP(A468,Sheet2!$A$2:$G$96,4,FALSE)</f>
        <v>andre metaller</v>
      </c>
      <c r="F468" s="1">
        <v>44984</v>
      </c>
      <c r="G468" t="str">
        <f t="shared" si="23"/>
        <v>ut</v>
      </c>
      <c r="H468">
        <v>29.8</v>
      </c>
      <c r="I468" t="b">
        <f t="shared" si="21"/>
        <v>0</v>
      </c>
      <c r="J468" s="4">
        <v>29.8</v>
      </c>
      <c r="K468">
        <f>IF(LEN(VLOOKUP(B468,Sheet2!$B$2:$G$96,5,FALSE))=0,"",VLOOKUP(B468,Sheet2!$B$2:$G$96,5,FALSE))</f>
        <v>50</v>
      </c>
      <c r="L468" t="str">
        <f>IF(LEN(VLOOKUP(B468,Sheet2!$B$2:$G$96,6,FALSE))=0,"",VLOOKUP(B468,Sheet2!$B$2:$G$96,6,FALSE))</f>
        <v/>
      </c>
      <c r="M468" t="b">
        <f t="shared" si="22"/>
        <v>0</v>
      </c>
      <c r="N468">
        <v>151</v>
      </c>
      <c r="O468" t="b">
        <f>VLOOKUP(A468,Sheet2!$A$2:$G$74,5,FALSE)</f>
        <v>1</v>
      </c>
    </row>
    <row r="469" spans="1:15" x14ac:dyDescent="0.25">
      <c r="A469" t="s">
        <v>19</v>
      </c>
      <c r="B469" t="str">
        <f>VLOOKUP($A469,Sheet2!$A$2:$B$82,2,FALSE)</f>
        <v>Ni</v>
      </c>
      <c r="C469" t="s">
        <v>11</v>
      </c>
      <c r="D469" t="str">
        <f>VLOOKUP(A469,Sheet2!$A$2:$G$96,3,FALSE)</f>
        <v>tungmetaller</v>
      </c>
      <c r="E469" t="str">
        <f>VLOOKUP(A469,Sheet2!$A$2:$G$96,4,FALSE)</f>
        <v>andre metaller</v>
      </c>
      <c r="F469" s="1">
        <v>44879</v>
      </c>
      <c r="G469" t="str">
        <f t="shared" si="23"/>
        <v>ut</v>
      </c>
      <c r="H469">
        <v>31.8</v>
      </c>
      <c r="I469" t="b">
        <f t="shared" si="21"/>
        <v>0</v>
      </c>
      <c r="J469" s="4">
        <v>31.8</v>
      </c>
      <c r="K469">
        <f>IF(LEN(VLOOKUP(B469,Sheet2!$B$2:$G$96,5,FALSE))=0,"",VLOOKUP(B469,Sheet2!$B$2:$G$96,5,FALSE))</f>
        <v>50</v>
      </c>
      <c r="L469" t="str">
        <f>IF(LEN(VLOOKUP(B469,Sheet2!$B$2:$G$96,6,FALSE))=0,"",VLOOKUP(B469,Sheet2!$B$2:$G$96,6,FALSE))</f>
        <v/>
      </c>
      <c r="M469" t="b">
        <f t="shared" si="22"/>
        <v>0</v>
      </c>
      <c r="N469">
        <v>151</v>
      </c>
      <c r="O469" t="b">
        <f>VLOOKUP(A469,Sheet2!$A$2:$G$74,5,FALSE)</f>
        <v>1</v>
      </c>
    </row>
    <row r="470" spans="1:15" x14ac:dyDescent="0.25">
      <c r="A470" s="6" t="s">
        <v>19</v>
      </c>
      <c r="B470" t="str">
        <f>VLOOKUP($A470,Sheet2!$A$2:$B$82,2,FALSE)</f>
        <v>Ni</v>
      </c>
      <c r="C470" t="s">
        <v>11</v>
      </c>
      <c r="D470" t="str">
        <f>VLOOKUP(A470,Sheet2!$A$2:$G$96,3,FALSE)</f>
        <v>tungmetaller</v>
      </c>
      <c r="E470" t="str">
        <f>VLOOKUP(A470,Sheet2!$A$2:$G$96,4,FALSE)</f>
        <v>andre metaller</v>
      </c>
      <c r="F470" s="1">
        <v>45000</v>
      </c>
      <c r="G470" t="str">
        <f t="shared" si="23"/>
        <v>ut</v>
      </c>
      <c r="H470" s="6">
        <v>28.2</v>
      </c>
      <c r="I470" t="b">
        <f t="shared" si="21"/>
        <v>0</v>
      </c>
      <c r="J470" s="4">
        <v>28.2</v>
      </c>
      <c r="K470">
        <f>IF(LEN(VLOOKUP(B470,Sheet2!$B$2:$G$96,5,FALSE))=0,"",VLOOKUP(B470,Sheet2!$B$2:$G$96,5,FALSE))</f>
        <v>50</v>
      </c>
      <c r="L470" t="str">
        <f>IF(LEN(VLOOKUP(B470,Sheet2!$B$2:$G$96,6,FALSE))=0,"",VLOOKUP(B470,Sheet2!$B$2:$G$96,6,FALSE))</f>
        <v/>
      </c>
      <c r="M470" t="b">
        <f t="shared" si="22"/>
        <v>0</v>
      </c>
      <c r="N470">
        <v>151</v>
      </c>
      <c r="O470" t="b">
        <f>VLOOKUP(A470,Sheet2!$A$2:$G$74,5,FALSE)</f>
        <v>1</v>
      </c>
    </row>
    <row r="471" spans="1:15" x14ac:dyDescent="0.25">
      <c r="A471" s="6" t="s">
        <v>19</v>
      </c>
      <c r="B471" t="str">
        <f>VLOOKUP($A471,Sheet2!$A$2:$B$82,2,FALSE)</f>
        <v>Ni</v>
      </c>
      <c r="C471" s="7" t="s">
        <v>121</v>
      </c>
      <c r="D471" t="str">
        <f>VLOOKUP(A471,Sheet2!$A$2:$G$96,3,FALSE)</f>
        <v>tungmetaller</v>
      </c>
      <c r="E471" t="str">
        <f>VLOOKUP(A471,Sheet2!$A$2:$G$96,4,FALSE)</f>
        <v>andre metaller</v>
      </c>
      <c r="F471" s="1">
        <v>45000</v>
      </c>
      <c r="G471" t="str">
        <f t="shared" si="23"/>
        <v>slamtank</v>
      </c>
      <c r="H471" s="7">
        <v>614</v>
      </c>
      <c r="I471" t="b">
        <f t="shared" si="21"/>
        <v>0</v>
      </c>
      <c r="J471" s="4">
        <v>614</v>
      </c>
      <c r="K471">
        <f>IF(LEN(VLOOKUP(B471,Sheet2!$B$2:$G$96,5,FALSE))=0,"",VLOOKUP(B471,Sheet2!$B$2:$G$96,5,FALSE))</f>
        <v>50</v>
      </c>
      <c r="L471" t="str">
        <f>IF(LEN(VLOOKUP(B471,Sheet2!$B$2:$G$96,6,FALSE))=0,"",VLOOKUP(B471,Sheet2!$B$2:$G$96,6,FALSE))</f>
        <v/>
      </c>
      <c r="M471" t="b">
        <f t="shared" si="22"/>
        <v>1</v>
      </c>
      <c r="N471">
        <v>153</v>
      </c>
      <c r="O471" t="b">
        <f>VLOOKUP(A471,Sheet2!$A$2:$G$74,5,FALSE)</f>
        <v>1</v>
      </c>
    </row>
    <row r="472" spans="1:15" x14ac:dyDescent="0.25">
      <c r="A472" s="6" t="s">
        <v>19</v>
      </c>
      <c r="B472" t="str">
        <f>VLOOKUP($A472,Sheet2!$A$2:$B$82,2,FALSE)</f>
        <v>Ni</v>
      </c>
      <c r="C472" s="7" t="s">
        <v>121</v>
      </c>
      <c r="D472" t="str">
        <f>VLOOKUP(A472,Sheet2!$A$2:$G$96,3,FALSE)</f>
        <v>tungmetaller</v>
      </c>
      <c r="E472" t="str">
        <f>VLOOKUP(A472,Sheet2!$A$2:$G$96,4,FALSE)</f>
        <v>andre metaller</v>
      </c>
      <c r="F472" s="1">
        <v>45000</v>
      </c>
      <c r="G472" t="str">
        <f t="shared" si="23"/>
        <v>inn</v>
      </c>
      <c r="H472" s="6"/>
      <c r="I472" t="str">
        <f t="shared" si="21"/>
        <v/>
      </c>
      <c r="J472" s="4" t="s">
        <v>119</v>
      </c>
      <c r="K472">
        <f>IF(LEN(VLOOKUP(B472,Sheet2!$B$2:$G$96,5,FALSE))=0,"",VLOOKUP(B472,Sheet2!$B$2:$G$96,5,FALSE))</f>
        <v>50</v>
      </c>
      <c r="L472" t="str">
        <f>IF(LEN(VLOOKUP(B472,Sheet2!$B$2:$G$96,6,FALSE))=0,"",VLOOKUP(B472,Sheet2!$B$2:$G$96,6,FALSE))</f>
        <v/>
      </c>
      <c r="M472" t="b">
        <f t="shared" si="22"/>
        <v>1</v>
      </c>
      <c r="N472">
        <v>152</v>
      </c>
      <c r="O472" t="b">
        <f>VLOOKUP(A472,Sheet2!$A$2:$G$74,5,FALSE)</f>
        <v>1</v>
      </c>
    </row>
    <row r="473" spans="1:15" x14ac:dyDescent="0.25">
      <c r="A473" s="6" t="s">
        <v>19</v>
      </c>
      <c r="B473" t="str">
        <f>VLOOKUP($A473,Sheet2!$A$2:$B$82,2,FALSE)</f>
        <v>Ni</v>
      </c>
      <c r="C473" s="7" t="s">
        <v>121</v>
      </c>
      <c r="D473" t="str">
        <f>VLOOKUP(A473,Sheet2!$A$2:$G$96,3,FALSE)</f>
        <v>tungmetaller</v>
      </c>
      <c r="E473" t="str">
        <f>VLOOKUP(A473,Sheet2!$A$2:$G$96,4,FALSE)</f>
        <v>andre metaller</v>
      </c>
      <c r="F473" s="1">
        <v>45000</v>
      </c>
      <c r="G473" t="str">
        <f t="shared" si="23"/>
        <v>ut</v>
      </c>
      <c r="H473" s="6"/>
      <c r="I473" t="str">
        <f t="shared" si="21"/>
        <v/>
      </c>
      <c r="J473" s="4" t="s">
        <v>119</v>
      </c>
      <c r="K473">
        <f>IF(LEN(VLOOKUP(B473,Sheet2!$B$2:$G$96,5,FALSE))=0,"",VLOOKUP(B473,Sheet2!$B$2:$G$96,5,FALSE))</f>
        <v>50</v>
      </c>
      <c r="L473" t="str">
        <f>IF(LEN(VLOOKUP(B473,Sheet2!$B$2:$G$96,6,FALSE))=0,"",VLOOKUP(B473,Sheet2!$B$2:$G$96,6,FALSE))</f>
        <v/>
      </c>
      <c r="M473" t="b">
        <f t="shared" si="22"/>
        <v>1</v>
      </c>
      <c r="N473">
        <v>151</v>
      </c>
      <c r="O473" t="b">
        <f>VLOOKUP(A473,Sheet2!$A$2:$G$74,5,FALSE)</f>
        <v>1</v>
      </c>
    </row>
    <row r="474" spans="1:15" x14ac:dyDescent="0.25">
      <c r="A474" s="6" t="s">
        <v>44</v>
      </c>
      <c r="B474" t="str">
        <f>VLOOKUP($A474,Sheet2!$A$2:$B$82,2,FALSE)</f>
        <v>o-Xylen</v>
      </c>
      <c r="C474" t="s">
        <v>11</v>
      </c>
      <c r="D474" t="str">
        <f>VLOOKUP(A474,Sheet2!$A$2:$G$96,3,FALSE)</f>
        <v>org milj</v>
      </c>
      <c r="E474" t="str">
        <f>VLOOKUP(A474,Sheet2!$A$2:$G$96,4,FALSE)</f>
        <v>BTEX</v>
      </c>
      <c r="F474" s="1">
        <v>45000</v>
      </c>
      <c r="G474" t="str">
        <f t="shared" si="23"/>
        <v>slamtank</v>
      </c>
      <c r="H474" s="7"/>
      <c r="I474" t="str">
        <f t="shared" si="21"/>
        <v/>
      </c>
      <c r="J474" s="4" t="s">
        <v>119</v>
      </c>
      <c r="K474" t="str">
        <f>IF(LEN(VLOOKUP(B474,Sheet2!$B$2:$G$96,5,FALSE))=0,"",VLOOKUP(B474,Sheet2!$B$2:$G$96,5,FALSE))</f>
        <v/>
      </c>
      <c r="L474" t="str">
        <f>IF(LEN(VLOOKUP(B474,Sheet2!$B$2:$G$96,6,FALSE))=0,"",VLOOKUP(B474,Sheet2!$B$2:$G$96,6,FALSE))</f>
        <v/>
      </c>
      <c r="M474" t="b">
        <f t="shared" si="22"/>
        <v>0</v>
      </c>
      <c r="N474">
        <v>153</v>
      </c>
      <c r="O474" t="b">
        <f>VLOOKUP(A474,Sheet2!$A$2:$G$74,5,FALSE)</f>
        <v>0</v>
      </c>
    </row>
    <row r="475" spans="1:15" x14ac:dyDescent="0.25">
      <c r="A475" t="s">
        <v>44</v>
      </c>
      <c r="B475" t="str">
        <f>VLOOKUP($A475,Sheet2!$A$2:$B$82,2,FALSE)</f>
        <v>o-Xylen</v>
      </c>
      <c r="C475" t="s">
        <v>11</v>
      </c>
      <c r="D475" t="str">
        <f>VLOOKUP(A475,Sheet2!$A$2:$G$96,3,FALSE)</f>
        <v>org milj</v>
      </c>
      <c r="E475" t="str">
        <f>VLOOKUP(A475,Sheet2!$A$2:$G$96,4,FALSE)</f>
        <v>BTEX</v>
      </c>
      <c r="F475" s="1">
        <v>44858</v>
      </c>
      <c r="G475" t="str">
        <f t="shared" si="23"/>
        <v>inn</v>
      </c>
      <c r="H475">
        <v>1.58</v>
      </c>
      <c r="I475" t="b">
        <f t="shared" si="21"/>
        <v>0</v>
      </c>
      <c r="J475" s="4">
        <v>1.58</v>
      </c>
      <c r="K475" t="str">
        <f>IF(LEN(VLOOKUP(B475,Sheet2!$B$2:$G$96,5,FALSE))=0,"",VLOOKUP(B475,Sheet2!$B$2:$G$96,5,FALSE))</f>
        <v/>
      </c>
      <c r="L475" t="str">
        <f>IF(LEN(VLOOKUP(B475,Sheet2!$B$2:$G$96,6,FALSE))=0,"",VLOOKUP(B475,Sheet2!$B$2:$G$96,6,FALSE))</f>
        <v/>
      </c>
      <c r="M475" t="b">
        <f t="shared" si="22"/>
        <v>0</v>
      </c>
      <c r="N475">
        <v>152</v>
      </c>
      <c r="O475" t="b">
        <f>VLOOKUP(A475,Sheet2!$A$2:$G$74,5,FALSE)</f>
        <v>0</v>
      </c>
    </row>
    <row r="476" spans="1:15" x14ac:dyDescent="0.25">
      <c r="A476" t="s">
        <v>44</v>
      </c>
      <c r="B476" t="str">
        <f>VLOOKUP($A476,Sheet2!$A$2:$B$82,2,FALSE)</f>
        <v>o-Xylen</v>
      </c>
      <c r="C476" t="s">
        <v>11</v>
      </c>
      <c r="D476" t="str">
        <f>VLOOKUP(A476,Sheet2!$A$2:$G$96,3,FALSE)</f>
        <v>org milj</v>
      </c>
      <c r="E476" t="str">
        <f>VLOOKUP(A476,Sheet2!$A$2:$G$96,4,FALSE)</f>
        <v>BTEX</v>
      </c>
      <c r="F476" s="1">
        <v>44865</v>
      </c>
      <c r="G476" t="str">
        <f t="shared" si="23"/>
        <v>inn</v>
      </c>
      <c r="H476">
        <v>0.61</v>
      </c>
      <c r="I476" t="b">
        <f t="shared" si="21"/>
        <v>0</v>
      </c>
      <c r="J476" s="4">
        <v>0.61</v>
      </c>
      <c r="K476" t="str">
        <f>IF(LEN(VLOOKUP(B476,Sheet2!$B$2:$G$96,5,FALSE))=0,"",VLOOKUP(B476,Sheet2!$B$2:$G$96,5,FALSE))</f>
        <v/>
      </c>
      <c r="L476" t="str">
        <f>IF(LEN(VLOOKUP(B476,Sheet2!$B$2:$G$96,6,FALSE))=0,"",VLOOKUP(B476,Sheet2!$B$2:$G$96,6,FALSE))</f>
        <v/>
      </c>
      <c r="M476" t="b">
        <f t="shared" si="22"/>
        <v>0</v>
      </c>
      <c r="N476">
        <v>152</v>
      </c>
      <c r="O476" t="b">
        <f>VLOOKUP(A476,Sheet2!$A$2:$G$74,5,FALSE)</f>
        <v>0</v>
      </c>
    </row>
    <row r="477" spans="1:15" x14ac:dyDescent="0.25">
      <c r="A477" t="s">
        <v>44</v>
      </c>
      <c r="B477" t="str">
        <f>VLOOKUP($A477,Sheet2!$A$2:$B$82,2,FALSE)</f>
        <v>o-Xylen</v>
      </c>
      <c r="C477" t="s">
        <v>11</v>
      </c>
      <c r="D477" t="str">
        <f>VLOOKUP(A477,Sheet2!$A$2:$G$96,3,FALSE)</f>
        <v>org milj</v>
      </c>
      <c r="E477" t="str">
        <f>VLOOKUP(A477,Sheet2!$A$2:$G$96,4,FALSE)</f>
        <v>BTEX</v>
      </c>
      <c r="F477" s="1">
        <v>44872</v>
      </c>
      <c r="G477" t="str">
        <f t="shared" si="23"/>
        <v>inn</v>
      </c>
      <c r="H477">
        <v>0.24</v>
      </c>
      <c r="I477" t="b">
        <f t="shared" si="21"/>
        <v>0</v>
      </c>
      <c r="J477" s="4">
        <v>0.24</v>
      </c>
      <c r="K477" t="str">
        <f>IF(LEN(VLOOKUP(B477,Sheet2!$B$2:$G$96,5,FALSE))=0,"",VLOOKUP(B477,Sheet2!$B$2:$G$96,5,FALSE))</f>
        <v/>
      </c>
      <c r="L477" t="str">
        <f>IF(LEN(VLOOKUP(B477,Sheet2!$B$2:$G$96,6,FALSE))=0,"",VLOOKUP(B477,Sheet2!$B$2:$G$96,6,FALSE))</f>
        <v/>
      </c>
      <c r="M477" t="b">
        <f t="shared" si="22"/>
        <v>0</v>
      </c>
      <c r="N477">
        <v>152</v>
      </c>
      <c r="O477" t="b">
        <f>VLOOKUP(A477,Sheet2!$A$2:$G$74,5,FALSE)</f>
        <v>0</v>
      </c>
    </row>
    <row r="478" spans="1:15" x14ac:dyDescent="0.25">
      <c r="A478" t="s">
        <v>44</v>
      </c>
      <c r="B478" t="str">
        <f>VLOOKUP($A478,Sheet2!$A$2:$B$82,2,FALSE)</f>
        <v>o-Xylen</v>
      </c>
      <c r="C478" t="s">
        <v>11</v>
      </c>
      <c r="D478" t="str">
        <f>VLOOKUP(A478,Sheet2!$A$2:$G$96,3,FALSE)</f>
        <v>org milj</v>
      </c>
      <c r="E478" t="str">
        <f>VLOOKUP(A478,Sheet2!$A$2:$G$96,4,FALSE)</f>
        <v>BTEX</v>
      </c>
      <c r="F478" s="1">
        <v>44886</v>
      </c>
      <c r="G478" t="str">
        <f t="shared" si="23"/>
        <v>inn</v>
      </c>
      <c r="H478">
        <v>0.42</v>
      </c>
      <c r="I478" t="b">
        <f t="shared" si="21"/>
        <v>0</v>
      </c>
      <c r="J478" s="4">
        <v>0.42</v>
      </c>
      <c r="K478" t="str">
        <f>IF(LEN(VLOOKUP(B478,Sheet2!$B$2:$G$96,5,FALSE))=0,"",VLOOKUP(B478,Sheet2!$B$2:$G$96,5,FALSE))</f>
        <v/>
      </c>
      <c r="L478" t="str">
        <f>IF(LEN(VLOOKUP(B478,Sheet2!$B$2:$G$96,6,FALSE))=0,"",VLOOKUP(B478,Sheet2!$B$2:$G$96,6,FALSE))</f>
        <v/>
      </c>
      <c r="M478" t="b">
        <f t="shared" si="22"/>
        <v>0</v>
      </c>
      <c r="N478">
        <v>152</v>
      </c>
      <c r="O478" t="b">
        <f>VLOOKUP(A478,Sheet2!$A$2:$G$74,5,FALSE)</f>
        <v>0</v>
      </c>
    </row>
    <row r="479" spans="1:15" x14ac:dyDescent="0.25">
      <c r="A479" t="s">
        <v>44</v>
      </c>
      <c r="B479" t="str">
        <f>VLOOKUP($A479,Sheet2!$A$2:$B$82,2,FALSE)</f>
        <v>o-Xylen</v>
      </c>
      <c r="C479" t="s">
        <v>11</v>
      </c>
      <c r="D479" t="str">
        <f>VLOOKUP(A479,Sheet2!$A$2:$G$96,3,FALSE)</f>
        <v>org milj</v>
      </c>
      <c r="E479" t="str">
        <f>VLOOKUP(A479,Sheet2!$A$2:$G$96,4,FALSE)</f>
        <v>BTEX</v>
      </c>
      <c r="F479" s="1">
        <v>44907</v>
      </c>
      <c r="G479" t="str">
        <f t="shared" si="23"/>
        <v>inn</v>
      </c>
      <c r="H479">
        <v>0.3</v>
      </c>
      <c r="I479" t="b">
        <f t="shared" si="21"/>
        <v>0</v>
      </c>
      <c r="J479" s="4">
        <v>0.3</v>
      </c>
      <c r="K479" t="str">
        <f>IF(LEN(VLOOKUP(B479,Sheet2!$B$2:$G$96,5,FALSE))=0,"",VLOOKUP(B479,Sheet2!$B$2:$G$96,5,FALSE))</f>
        <v/>
      </c>
      <c r="L479" t="str">
        <f>IF(LEN(VLOOKUP(B479,Sheet2!$B$2:$G$96,6,FALSE))=0,"",VLOOKUP(B479,Sheet2!$B$2:$G$96,6,FALSE))</f>
        <v/>
      </c>
      <c r="M479" t="b">
        <f t="shared" si="22"/>
        <v>0</v>
      </c>
      <c r="N479">
        <v>152</v>
      </c>
      <c r="O479" t="b">
        <f>VLOOKUP(A479,Sheet2!$A$2:$G$74,5,FALSE)</f>
        <v>0</v>
      </c>
    </row>
    <row r="480" spans="1:15" x14ac:dyDescent="0.25">
      <c r="A480" t="s">
        <v>44</v>
      </c>
      <c r="B480" t="str">
        <f>VLOOKUP($A480,Sheet2!$A$2:$B$82,2,FALSE)</f>
        <v>o-Xylen</v>
      </c>
      <c r="C480" t="s">
        <v>11</v>
      </c>
      <c r="D480" t="str">
        <f>VLOOKUP(A480,Sheet2!$A$2:$G$96,3,FALSE)</f>
        <v>org milj</v>
      </c>
      <c r="E480" t="str">
        <f>VLOOKUP(A480,Sheet2!$A$2:$G$96,4,FALSE)</f>
        <v>BTEX</v>
      </c>
      <c r="F480" s="1">
        <v>44970</v>
      </c>
      <c r="G480" t="str">
        <f t="shared" si="23"/>
        <v>inn</v>
      </c>
      <c r="H480">
        <v>1.19</v>
      </c>
      <c r="I480" t="b">
        <f t="shared" si="21"/>
        <v>0</v>
      </c>
      <c r="J480" s="4">
        <v>1.19</v>
      </c>
      <c r="K480" t="str">
        <f>IF(LEN(VLOOKUP(B480,Sheet2!$B$2:$G$96,5,FALSE))=0,"",VLOOKUP(B480,Sheet2!$B$2:$G$96,5,FALSE))</f>
        <v/>
      </c>
      <c r="L480" t="str">
        <f>IF(LEN(VLOOKUP(B480,Sheet2!$B$2:$G$96,6,FALSE))=0,"",VLOOKUP(B480,Sheet2!$B$2:$G$96,6,FALSE))</f>
        <v/>
      </c>
      <c r="M480" t="b">
        <f t="shared" si="22"/>
        <v>0</v>
      </c>
      <c r="N480">
        <v>152</v>
      </c>
      <c r="O480" t="b">
        <f>VLOOKUP(A480,Sheet2!$A$2:$G$74,5,FALSE)</f>
        <v>0</v>
      </c>
    </row>
    <row r="481" spans="1:15" x14ac:dyDescent="0.25">
      <c r="A481" t="s">
        <v>44</v>
      </c>
      <c r="B481" t="str">
        <f>VLOOKUP($A481,Sheet2!$A$2:$B$82,2,FALSE)</f>
        <v>o-Xylen</v>
      </c>
      <c r="C481" t="s">
        <v>11</v>
      </c>
      <c r="D481" t="str">
        <f>VLOOKUP(A481,Sheet2!$A$2:$G$96,3,FALSE)</f>
        <v>org milj</v>
      </c>
      <c r="E481" t="str">
        <f>VLOOKUP(A481,Sheet2!$A$2:$G$96,4,FALSE)</f>
        <v>BTEX</v>
      </c>
      <c r="F481" s="1">
        <v>44984</v>
      </c>
      <c r="G481" t="str">
        <f t="shared" si="23"/>
        <v>inn</v>
      </c>
      <c r="H481">
        <v>0.31</v>
      </c>
      <c r="I481" t="b">
        <f t="shared" si="21"/>
        <v>0</v>
      </c>
      <c r="J481" s="4">
        <v>0.31</v>
      </c>
      <c r="K481" t="str">
        <f>IF(LEN(VLOOKUP(B481,Sheet2!$B$2:$G$96,5,FALSE))=0,"",VLOOKUP(B481,Sheet2!$B$2:$G$96,5,FALSE))</f>
        <v/>
      </c>
      <c r="L481" t="str">
        <f>IF(LEN(VLOOKUP(B481,Sheet2!$B$2:$G$96,6,FALSE))=0,"",VLOOKUP(B481,Sheet2!$B$2:$G$96,6,FALSE))</f>
        <v/>
      </c>
      <c r="M481" t="b">
        <f t="shared" si="22"/>
        <v>0</v>
      </c>
      <c r="N481">
        <v>152</v>
      </c>
      <c r="O481" t="b">
        <f>VLOOKUP(A481,Sheet2!$A$2:$G$74,5,FALSE)</f>
        <v>0</v>
      </c>
    </row>
    <row r="482" spans="1:15" x14ac:dyDescent="0.25">
      <c r="A482" t="s">
        <v>44</v>
      </c>
      <c r="B482" t="str">
        <f>VLOOKUP($A482,Sheet2!$A$2:$B$82,2,FALSE)</f>
        <v>o-Xylen</v>
      </c>
      <c r="C482" t="s">
        <v>11</v>
      </c>
      <c r="D482" t="str">
        <f>VLOOKUP(A482,Sheet2!$A$2:$G$96,3,FALSE)</f>
        <v>org milj</v>
      </c>
      <c r="E482" t="str">
        <f>VLOOKUP(A482,Sheet2!$A$2:$G$96,4,FALSE)</f>
        <v>BTEX</v>
      </c>
      <c r="F482" s="1">
        <v>44879</v>
      </c>
      <c r="G482" t="str">
        <f t="shared" si="23"/>
        <v>inn</v>
      </c>
      <c r="H482">
        <v>0.82</v>
      </c>
      <c r="I482" t="b">
        <f t="shared" si="21"/>
        <v>0</v>
      </c>
      <c r="J482" s="4">
        <v>0.82</v>
      </c>
      <c r="K482" t="str">
        <f>IF(LEN(VLOOKUP(B482,Sheet2!$B$2:$G$96,5,FALSE))=0,"",VLOOKUP(B482,Sheet2!$B$2:$G$96,5,FALSE))</f>
        <v/>
      </c>
      <c r="L482" t="str">
        <f>IF(LEN(VLOOKUP(B482,Sheet2!$B$2:$G$96,6,FALSE))=0,"",VLOOKUP(B482,Sheet2!$B$2:$G$96,6,FALSE))</f>
        <v/>
      </c>
      <c r="M482" t="b">
        <f t="shared" si="22"/>
        <v>0</v>
      </c>
      <c r="N482">
        <v>152</v>
      </c>
      <c r="O482" t="b">
        <f>VLOOKUP(A482,Sheet2!$A$2:$G$74,5,FALSE)</f>
        <v>0</v>
      </c>
    </row>
    <row r="483" spans="1:15" x14ac:dyDescent="0.25">
      <c r="A483" s="6" t="s">
        <v>44</v>
      </c>
      <c r="B483" t="str">
        <f>VLOOKUP($A483,Sheet2!$A$2:$B$82,2,FALSE)</f>
        <v>o-Xylen</v>
      </c>
      <c r="C483" t="s">
        <v>11</v>
      </c>
      <c r="D483" t="str">
        <f>VLOOKUP(A483,Sheet2!$A$2:$G$96,3,FALSE)</f>
        <v>org milj</v>
      </c>
      <c r="E483" t="str">
        <f>VLOOKUP(A483,Sheet2!$A$2:$G$96,4,FALSE)</f>
        <v>BTEX</v>
      </c>
      <c r="F483" s="1">
        <v>45000</v>
      </c>
      <c r="G483" t="str">
        <f t="shared" si="23"/>
        <v>inn</v>
      </c>
      <c r="H483" s="6" t="s">
        <v>134</v>
      </c>
      <c r="I483" t="b">
        <f t="shared" si="21"/>
        <v>1</v>
      </c>
      <c r="J483" s="4">
        <v>0.1</v>
      </c>
      <c r="K483" t="str">
        <f>IF(LEN(VLOOKUP(B483,Sheet2!$B$2:$G$96,5,FALSE))=0,"",VLOOKUP(B483,Sheet2!$B$2:$G$96,5,FALSE))</f>
        <v/>
      </c>
      <c r="L483" t="str">
        <f>IF(LEN(VLOOKUP(B483,Sheet2!$B$2:$G$96,6,FALSE))=0,"",VLOOKUP(B483,Sheet2!$B$2:$G$96,6,FALSE))</f>
        <v/>
      </c>
      <c r="M483" t="b">
        <f t="shared" si="22"/>
        <v>0</v>
      </c>
      <c r="N483">
        <v>152</v>
      </c>
      <c r="O483" t="b">
        <f>VLOOKUP(A483,Sheet2!$A$2:$G$74,5,FALSE)</f>
        <v>0</v>
      </c>
    </row>
    <row r="484" spans="1:15" x14ac:dyDescent="0.25">
      <c r="A484" t="s">
        <v>44</v>
      </c>
      <c r="B484" t="str">
        <f>VLOOKUP($A484,Sheet2!$A$2:$B$82,2,FALSE)</f>
        <v>o-Xylen</v>
      </c>
      <c r="C484" t="s">
        <v>11</v>
      </c>
      <c r="D484" t="str">
        <f>VLOOKUP(A484,Sheet2!$A$2:$G$96,3,FALSE)</f>
        <v>org milj</v>
      </c>
      <c r="E484" t="str">
        <f>VLOOKUP(A484,Sheet2!$A$2:$G$96,4,FALSE)</f>
        <v>BTEX</v>
      </c>
      <c r="F484" s="1">
        <v>44858</v>
      </c>
      <c r="G484" t="str">
        <f t="shared" si="23"/>
        <v>ut</v>
      </c>
      <c r="H484">
        <v>0.23</v>
      </c>
      <c r="I484" t="b">
        <f t="shared" si="21"/>
        <v>0</v>
      </c>
      <c r="J484" s="4">
        <v>0.23</v>
      </c>
      <c r="K484" t="str">
        <f>IF(LEN(VLOOKUP(B484,Sheet2!$B$2:$G$96,5,FALSE))=0,"",VLOOKUP(B484,Sheet2!$B$2:$G$96,5,FALSE))</f>
        <v/>
      </c>
      <c r="L484" t="str">
        <f>IF(LEN(VLOOKUP(B484,Sheet2!$B$2:$G$96,6,FALSE))=0,"",VLOOKUP(B484,Sheet2!$B$2:$G$96,6,FALSE))</f>
        <v/>
      </c>
      <c r="M484" t="b">
        <f t="shared" si="22"/>
        <v>0</v>
      </c>
      <c r="N484">
        <v>151</v>
      </c>
      <c r="O484" t="b">
        <f>VLOOKUP(A484,Sheet2!$A$2:$G$74,5,FALSE)</f>
        <v>0</v>
      </c>
    </row>
    <row r="485" spans="1:15" x14ac:dyDescent="0.25">
      <c r="A485" t="s">
        <v>44</v>
      </c>
      <c r="B485" t="str">
        <f>VLOOKUP($A485,Sheet2!$A$2:$B$82,2,FALSE)</f>
        <v>o-Xylen</v>
      </c>
      <c r="C485" t="s">
        <v>11</v>
      </c>
      <c r="D485" t="str">
        <f>VLOOKUP(A485,Sheet2!$A$2:$G$96,3,FALSE)</f>
        <v>org milj</v>
      </c>
      <c r="E485" t="str">
        <f>VLOOKUP(A485,Sheet2!$A$2:$G$96,4,FALSE)</f>
        <v>BTEX</v>
      </c>
      <c r="F485" s="1">
        <v>44865</v>
      </c>
      <c r="G485" t="str">
        <f t="shared" si="23"/>
        <v>ut</v>
      </c>
      <c r="H485">
        <v>0.5</v>
      </c>
      <c r="I485" t="b">
        <f t="shared" si="21"/>
        <v>0</v>
      </c>
      <c r="J485" s="4">
        <v>0.5</v>
      </c>
      <c r="K485" t="str">
        <f>IF(LEN(VLOOKUP(B485,Sheet2!$B$2:$G$96,5,FALSE))=0,"",VLOOKUP(B485,Sheet2!$B$2:$G$96,5,FALSE))</f>
        <v/>
      </c>
      <c r="L485" t="str">
        <f>IF(LEN(VLOOKUP(B485,Sheet2!$B$2:$G$96,6,FALSE))=0,"",VLOOKUP(B485,Sheet2!$B$2:$G$96,6,FALSE))</f>
        <v/>
      </c>
      <c r="M485" t="b">
        <f t="shared" si="22"/>
        <v>0</v>
      </c>
      <c r="N485">
        <v>151</v>
      </c>
      <c r="O485" t="b">
        <f>VLOOKUP(A485,Sheet2!$A$2:$G$74,5,FALSE)</f>
        <v>0</v>
      </c>
    </row>
    <row r="486" spans="1:15" x14ac:dyDescent="0.25">
      <c r="A486" t="s">
        <v>44</v>
      </c>
      <c r="B486" t="str">
        <f>VLOOKUP($A486,Sheet2!$A$2:$B$82,2,FALSE)</f>
        <v>o-Xylen</v>
      </c>
      <c r="C486" t="s">
        <v>11</v>
      </c>
      <c r="D486" t="str">
        <f>VLOOKUP(A486,Sheet2!$A$2:$G$96,3,FALSE)</f>
        <v>org milj</v>
      </c>
      <c r="E486" t="str">
        <f>VLOOKUP(A486,Sheet2!$A$2:$G$96,4,FALSE)</f>
        <v>BTEX</v>
      </c>
      <c r="F486" s="1">
        <v>44872</v>
      </c>
      <c r="G486" t="str">
        <f t="shared" si="23"/>
        <v>ut</v>
      </c>
      <c r="H486">
        <v>0.15</v>
      </c>
      <c r="I486" t="b">
        <f t="shared" si="21"/>
        <v>0</v>
      </c>
      <c r="J486" s="4">
        <v>0.15</v>
      </c>
      <c r="K486" t="str">
        <f>IF(LEN(VLOOKUP(B486,Sheet2!$B$2:$G$96,5,FALSE))=0,"",VLOOKUP(B486,Sheet2!$B$2:$G$96,5,FALSE))</f>
        <v/>
      </c>
      <c r="L486" t="str">
        <f>IF(LEN(VLOOKUP(B486,Sheet2!$B$2:$G$96,6,FALSE))=0,"",VLOOKUP(B486,Sheet2!$B$2:$G$96,6,FALSE))</f>
        <v/>
      </c>
      <c r="M486" t="b">
        <f t="shared" si="22"/>
        <v>0</v>
      </c>
      <c r="N486">
        <v>151</v>
      </c>
      <c r="O486" t="b">
        <f>VLOOKUP(A486,Sheet2!$A$2:$G$74,5,FALSE)</f>
        <v>0</v>
      </c>
    </row>
    <row r="487" spans="1:15" x14ac:dyDescent="0.25">
      <c r="A487" t="s">
        <v>44</v>
      </c>
      <c r="B487" t="str">
        <f>VLOOKUP($A487,Sheet2!$A$2:$B$82,2,FALSE)</f>
        <v>o-Xylen</v>
      </c>
      <c r="C487" t="s">
        <v>11</v>
      </c>
      <c r="D487" t="str">
        <f>VLOOKUP(A487,Sheet2!$A$2:$G$96,3,FALSE)</f>
        <v>org milj</v>
      </c>
      <c r="E487" t="str">
        <f>VLOOKUP(A487,Sheet2!$A$2:$G$96,4,FALSE)</f>
        <v>BTEX</v>
      </c>
      <c r="F487" s="1">
        <v>44886</v>
      </c>
      <c r="G487" t="str">
        <f t="shared" si="23"/>
        <v>ut</v>
      </c>
      <c r="H487">
        <v>0.17</v>
      </c>
      <c r="I487" t="b">
        <f t="shared" si="21"/>
        <v>0</v>
      </c>
      <c r="J487" s="4">
        <v>0.17</v>
      </c>
      <c r="K487" t="str">
        <f>IF(LEN(VLOOKUP(B487,Sheet2!$B$2:$G$96,5,FALSE))=0,"",VLOOKUP(B487,Sheet2!$B$2:$G$96,5,FALSE))</f>
        <v/>
      </c>
      <c r="L487" t="str">
        <f>IF(LEN(VLOOKUP(B487,Sheet2!$B$2:$G$96,6,FALSE))=0,"",VLOOKUP(B487,Sheet2!$B$2:$G$96,6,FALSE))</f>
        <v/>
      </c>
      <c r="M487" t="b">
        <f t="shared" si="22"/>
        <v>0</v>
      </c>
      <c r="N487">
        <v>151</v>
      </c>
      <c r="O487" t="b">
        <f>VLOOKUP(A487,Sheet2!$A$2:$G$74,5,FALSE)</f>
        <v>0</v>
      </c>
    </row>
    <row r="488" spans="1:15" x14ac:dyDescent="0.25">
      <c r="A488" t="s">
        <v>44</v>
      </c>
      <c r="B488" t="str">
        <f>VLOOKUP($A488,Sheet2!$A$2:$B$82,2,FALSE)</f>
        <v>o-Xylen</v>
      </c>
      <c r="C488" t="s">
        <v>11</v>
      </c>
      <c r="D488" t="str">
        <f>VLOOKUP(A488,Sheet2!$A$2:$G$96,3,FALSE)</f>
        <v>org milj</v>
      </c>
      <c r="E488" t="str">
        <f>VLOOKUP(A488,Sheet2!$A$2:$G$96,4,FALSE)</f>
        <v>BTEX</v>
      </c>
      <c r="F488" s="1">
        <v>44907</v>
      </c>
      <c r="G488" t="str">
        <f t="shared" si="23"/>
        <v>ut</v>
      </c>
      <c r="H488">
        <v>0.33</v>
      </c>
      <c r="I488" t="b">
        <f t="shared" si="21"/>
        <v>0</v>
      </c>
      <c r="J488" s="4">
        <v>0.33</v>
      </c>
      <c r="K488" t="str">
        <f>IF(LEN(VLOOKUP(B488,Sheet2!$B$2:$G$96,5,FALSE))=0,"",VLOOKUP(B488,Sheet2!$B$2:$G$96,5,FALSE))</f>
        <v/>
      </c>
      <c r="L488" t="str">
        <f>IF(LEN(VLOOKUP(B488,Sheet2!$B$2:$G$96,6,FALSE))=0,"",VLOOKUP(B488,Sheet2!$B$2:$G$96,6,FALSE))</f>
        <v/>
      </c>
      <c r="M488" t="b">
        <f t="shared" si="22"/>
        <v>0</v>
      </c>
      <c r="N488">
        <v>151</v>
      </c>
      <c r="O488" t="b">
        <f>VLOOKUP(A488,Sheet2!$A$2:$G$74,5,FALSE)</f>
        <v>0</v>
      </c>
    </row>
    <row r="489" spans="1:15" x14ac:dyDescent="0.25">
      <c r="A489" t="s">
        <v>44</v>
      </c>
      <c r="B489" t="str">
        <f>VLOOKUP($A489,Sheet2!$A$2:$B$82,2,FALSE)</f>
        <v>o-Xylen</v>
      </c>
      <c r="C489" t="s">
        <v>11</v>
      </c>
      <c r="D489" t="str">
        <f>VLOOKUP(A489,Sheet2!$A$2:$G$96,3,FALSE)</f>
        <v>org milj</v>
      </c>
      <c r="E489" t="str">
        <f>VLOOKUP(A489,Sheet2!$A$2:$G$96,4,FALSE)</f>
        <v>BTEX</v>
      </c>
      <c r="F489" s="1">
        <v>44970</v>
      </c>
      <c r="G489" t="str">
        <f t="shared" si="23"/>
        <v>ut</v>
      </c>
      <c r="H489">
        <v>0.66</v>
      </c>
      <c r="I489" t="b">
        <f t="shared" si="21"/>
        <v>0</v>
      </c>
      <c r="J489" s="4">
        <v>0.66</v>
      </c>
      <c r="K489" t="str">
        <f>IF(LEN(VLOOKUP(B489,Sheet2!$B$2:$G$96,5,FALSE))=0,"",VLOOKUP(B489,Sheet2!$B$2:$G$96,5,FALSE))</f>
        <v/>
      </c>
      <c r="L489" t="str">
        <f>IF(LEN(VLOOKUP(B489,Sheet2!$B$2:$G$96,6,FALSE))=0,"",VLOOKUP(B489,Sheet2!$B$2:$G$96,6,FALSE))</f>
        <v/>
      </c>
      <c r="M489" t="b">
        <f t="shared" si="22"/>
        <v>0</v>
      </c>
      <c r="N489">
        <v>151</v>
      </c>
      <c r="O489" t="b">
        <f>VLOOKUP(A489,Sheet2!$A$2:$G$74,5,FALSE)</f>
        <v>0</v>
      </c>
    </row>
    <row r="490" spans="1:15" x14ac:dyDescent="0.25">
      <c r="A490" t="s">
        <v>44</v>
      </c>
      <c r="B490" t="str">
        <f>VLOOKUP($A490,Sheet2!$A$2:$B$82,2,FALSE)</f>
        <v>o-Xylen</v>
      </c>
      <c r="C490" t="s">
        <v>11</v>
      </c>
      <c r="D490" t="str">
        <f>VLOOKUP(A490,Sheet2!$A$2:$G$96,3,FALSE)</f>
        <v>org milj</v>
      </c>
      <c r="E490" t="str">
        <f>VLOOKUP(A490,Sheet2!$A$2:$G$96,4,FALSE)</f>
        <v>BTEX</v>
      </c>
      <c r="F490" s="1">
        <v>44984</v>
      </c>
      <c r="G490" t="str">
        <f t="shared" si="23"/>
        <v>ut</v>
      </c>
      <c r="H490">
        <v>0.61</v>
      </c>
      <c r="I490" t="b">
        <f t="shared" si="21"/>
        <v>0</v>
      </c>
      <c r="J490" s="4">
        <v>0.61</v>
      </c>
      <c r="K490" t="str">
        <f>IF(LEN(VLOOKUP(B490,Sheet2!$B$2:$G$96,5,FALSE))=0,"",VLOOKUP(B490,Sheet2!$B$2:$G$96,5,FALSE))</f>
        <v/>
      </c>
      <c r="L490" t="str">
        <f>IF(LEN(VLOOKUP(B490,Sheet2!$B$2:$G$96,6,FALSE))=0,"",VLOOKUP(B490,Sheet2!$B$2:$G$96,6,FALSE))</f>
        <v/>
      </c>
      <c r="M490" t="b">
        <f t="shared" si="22"/>
        <v>0</v>
      </c>
      <c r="N490">
        <v>151</v>
      </c>
      <c r="O490" t="b">
        <f>VLOOKUP(A490,Sheet2!$A$2:$G$74,5,FALSE)</f>
        <v>0</v>
      </c>
    </row>
    <row r="491" spans="1:15" x14ac:dyDescent="0.25">
      <c r="A491" t="s">
        <v>44</v>
      </c>
      <c r="B491" t="str">
        <f>VLOOKUP($A491,Sheet2!$A$2:$B$82,2,FALSE)</f>
        <v>o-Xylen</v>
      </c>
      <c r="C491" t="s">
        <v>11</v>
      </c>
      <c r="D491" t="str">
        <f>VLOOKUP(A491,Sheet2!$A$2:$G$96,3,FALSE)</f>
        <v>org milj</v>
      </c>
      <c r="E491" t="str">
        <f>VLOOKUP(A491,Sheet2!$A$2:$G$96,4,FALSE)</f>
        <v>BTEX</v>
      </c>
      <c r="F491" s="1">
        <v>44879</v>
      </c>
      <c r="G491" t="str">
        <f t="shared" si="23"/>
        <v>ut</v>
      </c>
      <c r="H491" t="s">
        <v>42</v>
      </c>
      <c r="I491" t="b">
        <f t="shared" si="21"/>
        <v>1</v>
      </c>
      <c r="J491" s="4">
        <v>0.1</v>
      </c>
      <c r="K491" t="str">
        <f>IF(LEN(VLOOKUP(B491,Sheet2!$B$2:$G$96,5,FALSE))=0,"",VLOOKUP(B491,Sheet2!$B$2:$G$96,5,FALSE))</f>
        <v/>
      </c>
      <c r="L491" t="str">
        <f>IF(LEN(VLOOKUP(B491,Sheet2!$B$2:$G$96,6,FALSE))=0,"",VLOOKUP(B491,Sheet2!$B$2:$G$96,6,FALSE))</f>
        <v/>
      </c>
      <c r="M491" t="b">
        <f t="shared" si="22"/>
        <v>0</v>
      </c>
      <c r="N491">
        <v>151</v>
      </c>
      <c r="O491" t="b">
        <f>VLOOKUP(A491,Sheet2!$A$2:$G$74,5,FALSE)</f>
        <v>0</v>
      </c>
    </row>
    <row r="492" spans="1:15" x14ac:dyDescent="0.25">
      <c r="A492" s="6" t="s">
        <v>44</v>
      </c>
      <c r="B492" t="str">
        <f>VLOOKUP($A492,Sheet2!$A$2:$B$82,2,FALSE)</f>
        <v>o-Xylen</v>
      </c>
      <c r="C492" t="s">
        <v>11</v>
      </c>
      <c r="D492" t="str">
        <f>VLOOKUP(A492,Sheet2!$A$2:$G$96,3,FALSE)</f>
        <v>org milj</v>
      </c>
      <c r="E492" t="str">
        <f>VLOOKUP(A492,Sheet2!$A$2:$G$96,4,FALSE)</f>
        <v>BTEX</v>
      </c>
      <c r="F492" s="1">
        <v>45000</v>
      </c>
      <c r="G492" t="str">
        <f t="shared" si="23"/>
        <v>ut</v>
      </c>
      <c r="H492" s="6">
        <v>0.28000000000000003</v>
      </c>
      <c r="I492" t="b">
        <f t="shared" si="21"/>
        <v>0</v>
      </c>
      <c r="J492" s="4">
        <v>0.28000000000000003</v>
      </c>
      <c r="K492" t="str">
        <f>IF(LEN(VLOOKUP(B492,Sheet2!$B$2:$G$96,5,FALSE))=0,"",VLOOKUP(B492,Sheet2!$B$2:$G$96,5,FALSE))</f>
        <v/>
      </c>
      <c r="L492" t="str">
        <f>IF(LEN(VLOOKUP(B492,Sheet2!$B$2:$G$96,6,FALSE))=0,"",VLOOKUP(B492,Sheet2!$B$2:$G$96,6,FALSE))</f>
        <v/>
      </c>
      <c r="M492" t="b">
        <f t="shared" si="22"/>
        <v>0</v>
      </c>
      <c r="N492">
        <v>151</v>
      </c>
      <c r="O492" t="b">
        <f>VLOOKUP(A492,Sheet2!$A$2:$G$74,5,FALSE)</f>
        <v>0</v>
      </c>
    </row>
    <row r="493" spans="1:15" x14ac:dyDescent="0.25">
      <c r="A493" s="6" t="s">
        <v>101</v>
      </c>
      <c r="B493" t="str">
        <f>VLOOKUP($A493,Sheet2!$A$2:$B$82,2,FALSE)</f>
        <v>PCB 101</v>
      </c>
      <c r="C493" t="s">
        <v>11</v>
      </c>
      <c r="D493" t="str">
        <f>VLOOKUP(A493,Sheet2!$A$2:$G$96,3,FALSE)</f>
        <v>org milj</v>
      </c>
      <c r="E493" t="str">
        <f>VLOOKUP(A493,Sheet2!$A$2:$G$96,4,FALSE)</f>
        <v>PCB</v>
      </c>
      <c r="F493" s="1">
        <v>45000</v>
      </c>
      <c r="G493" t="str">
        <f t="shared" si="23"/>
        <v>slamtank</v>
      </c>
      <c r="H493" s="7"/>
      <c r="I493" t="str">
        <f t="shared" si="21"/>
        <v/>
      </c>
      <c r="J493" s="4" t="s">
        <v>119</v>
      </c>
      <c r="K493" t="str">
        <f>IF(LEN(VLOOKUP(B493,Sheet2!$B$2:$G$96,5,FALSE))=0,"",VLOOKUP(B493,Sheet2!$B$2:$G$96,5,FALSE))</f>
        <v/>
      </c>
      <c r="L493" t="str">
        <f>IF(LEN(VLOOKUP(B493,Sheet2!$B$2:$G$96,6,FALSE))=0,"",VLOOKUP(B493,Sheet2!$B$2:$G$96,6,FALSE))</f>
        <v/>
      </c>
      <c r="M493" t="b">
        <f t="shared" si="22"/>
        <v>0</v>
      </c>
      <c r="N493">
        <v>153</v>
      </c>
      <c r="O493" t="b">
        <f>VLOOKUP(A493,Sheet2!$A$2:$G$74,5,FALSE)</f>
        <v>0</v>
      </c>
    </row>
    <row r="494" spans="1:15" x14ac:dyDescent="0.25">
      <c r="A494" s="6" t="s">
        <v>101</v>
      </c>
      <c r="B494" t="str">
        <f>VLOOKUP($A494,Sheet2!$A$2:$B$82,2,FALSE)</f>
        <v>PCB 101</v>
      </c>
      <c r="C494" t="s">
        <v>11</v>
      </c>
      <c r="D494" t="str">
        <f>VLOOKUP(A494,Sheet2!$A$2:$G$96,3,FALSE)</f>
        <v>org milj</v>
      </c>
      <c r="E494" t="str">
        <f>VLOOKUP(A494,Sheet2!$A$2:$G$96,4,FALSE)</f>
        <v>PCB</v>
      </c>
      <c r="F494" s="1">
        <v>45000</v>
      </c>
      <c r="G494" t="str">
        <f t="shared" si="23"/>
        <v>inn</v>
      </c>
      <c r="H494" s="6" t="s">
        <v>138</v>
      </c>
      <c r="I494" t="b">
        <f t="shared" si="21"/>
        <v>1</v>
      </c>
      <c r="J494" s="4">
        <v>1.0500000000000001E-2</v>
      </c>
      <c r="K494" t="str">
        <f>IF(LEN(VLOOKUP(B494,Sheet2!$B$2:$G$96,5,FALSE))=0,"",VLOOKUP(B494,Sheet2!$B$2:$G$96,5,FALSE))</f>
        <v/>
      </c>
      <c r="L494" t="str">
        <f>IF(LEN(VLOOKUP(B494,Sheet2!$B$2:$G$96,6,FALSE))=0,"",VLOOKUP(B494,Sheet2!$B$2:$G$96,6,FALSE))</f>
        <v/>
      </c>
      <c r="M494" t="b">
        <f t="shared" si="22"/>
        <v>0</v>
      </c>
      <c r="N494">
        <v>152</v>
      </c>
      <c r="O494" t="b">
        <f>VLOOKUP(A494,Sheet2!$A$2:$G$74,5,FALSE)</f>
        <v>0</v>
      </c>
    </row>
    <row r="495" spans="1:15" x14ac:dyDescent="0.25">
      <c r="A495" s="6" t="s">
        <v>101</v>
      </c>
      <c r="B495" t="str">
        <f>VLOOKUP($A495,Sheet2!$A$2:$B$82,2,FALSE)</f>
        <v>PCB 101</v>
      </c>
      <c r="C495" t="s">
        <v>11</v>
      </c>
      <c r="D495" t="str">
        <f>VLOOKUP(A495,Sheet2!$A$2:$G$96,3,FALSE)</f>
        <v>org milj</v>
      </c>
      <c r="E495" t="str">
        <f>VLOOKUP(A495,Sheet2!$A$2:$G$96,4,FALSE)</f>
        <v>PCB</v>
      </c>
      <c r="F495" s="1">
        <v>45000</v>
      </c>
      <c r="G495" t="str">
        <f t="shared" si="23"/>
        <v>ut</v>
      </c>
      <c r="H495" s="6" t="s">
        <v>127</v>
      </c>
      <c r="I495" t="b">
        <f t="shared" si="21"/>
        <v>1</v>
      </c>
      <c r="J495" s="4">
        <v>7.5000000000000002E-4</v>
      </c>
      <c r="K495" t="str">
        <f>IF(LEN(VLOOKUP(B495,Sheet2!$B$2:$G$96,5,FALSE))=0,"",VLOOKUP(B495,Sheet2!$B$2:$G$96,5,FALSE))</f>
        <v/>
      </c>
      <c r="L495" t="str">
        <f>IF(LEN(VLOOKUP(B495,Sheet2!$B$2:$G$96,6,FALSE))=0,"",VLOOKUP(B495,Sheet2!$B$2:$G$96,6,FALSE))</f>
        <v/>
      </c>
      <c r="M495" t="b">
        <f t="shared" si="22"/>
        <v>0</v>
      </c>
      <c r="N495">
        <v>151</v>
      </c>
      <c r="O495" t="b">
        <f>VLOOKUP(A495,Sheet2!$A$2:$G$74,5,FALSE)</f>
        <v>0</v>
      </c>
    </row>
    <row r="496" spans="1:15" x14ac:dyDescent="0.25">
      <c r="A496" s="6" t="s">
        <v>101</v>
      </c>
      <c r="B496" t="str">
        <f>VLOOKUP($A496,Sheet2!$A$2:$B$82,2,FALSE)</f>
        <v>PCB 101</v>
      </c>
      <c r="C496" s="7" t="s">
        <v>121</v>
      </c>
      <c r="D496" t="str">
        <f>VLOOKUP(A496,Sheet2!$A$2:$G$96,3,FALSE)</f>
        <v>org milj</v>
      </c>
      <c r="E496" t="str">
        <f>VLOOKUP(A496,Sheet2!$A$2:$G$96,4,FALSE)</f>
        <v>PCB</v>
      </c>
      <c r="F496" s="1">
        <v>45000</v>
      </c>
      <c r="G496" t="str">
        <f t="shared" si="23"/>
        <v>slamtank</v>
      </c>
      <c r="H496" s="7" t="s">
        <v>132</v>
      </c>
      <c r="I496" t="b">
        <f t="shared" si="21"/>
        <v>1</v>
      </c>
      <c r="J496" s="4">
        <v>0.01</v>
      </c>
      <c r="K496" t="str">
        <f>IF(LEN(VLOOKUP(B496,Sheet2!$B$2:$G$96,5,FALSE))=0,"",VLOOKUP(B496,Sheet2!$B$2:$G$96,5,FALSE))</f>
        <v/>
      </c>
      <c r="L496" t="str">
        <f>IF(LEN(VLOOKUP(B496,Sheet2!$B$2:$G$96,6,FALSE))=0,"",VLOOKUP(B496,Sheet2!$B$2:$G$96,6,FALSE))</f>
        <v/>
      </c>
      <c r="M496" t="b">
        <f t="shared" si="22"/>
        <v>0</v>
      </c>
      <c r="N496">
        <v>153</v>
      </c>
      <c r="O496" t="b">
        <f>VLOOKUP(A496,Sheet2!$A$2:$G$74,5,FALSE)</f>
        <v>0</v>
      </c>
    </row>
    <row r="497" spans="1:15" x14ac:dyDescent="0.25">
      <c r="A497" s="6" t="s">
        <v>101</v>
      </c>
      <c r="B497" t="str">
        <f>VLOOKUP($A497,Sheet2!$A$2:$B$82,2,FALSE)</f>
        <v>PCB 101</v>
      </c>
      <c r="C497" s="7" t="s">
        <v>121</v>
      </c>
      <c r="D497" t="str">
        <f>VLOOKUP(A497,Sheet2!$A$2:$G$96,3,FALSE)</f>
        <v>org milj</v>
      </c>
      <c r="E497" t="str">
        <f>VLOOKUP(A497,Sheet2!$A$2:$G$96,4,FALSE)</f>
        <v>PCB</v>
      </c>
      <c r="F497" s="1">
        <v>45000</v>
      </c>
      <c r="G497" t="str">
        <f t="shared" si="23"/>
        <v>inn</v>
      </c>
      <c r="H497" s="6"/>
      <c r="I497" t="str">
        <f t="shared" si="21"/>
        <v/>
      </c>
      <c r="J497" s="4" t="s">
        <v>119</v>
      </c>
      <c r="K497" t="str">
        <f>IF(LEN(VLOOKUP(B497,Sheet2!$B$2:$G$96,5,FALSE))=0,"",VLOOKUP(B497,Sheet2!$B$2:$G$96,5,FALSE))</f>
        <v/>
      </c>
      <c r="L497" t="str">
        <f>IF(LEN(VLOOKUP(B497,Sheet2!$B$2:$G$96,6,FALSE))=0,"",VLOOKUP(B497,Sheet2!$B$2:$G$96,6,FALSE))</f>
        <v/>
      </c>
      <c r="M497" t="b">
        <f t="shared" si="22"/>
        <v>0</v>
      </c>
      <c r="N497">
        <v>152</v>
      </c>
      <c r="O497" t="b">
        <f>VLOOKUP(A497,Sheet2!$A$2:$G$74,5,FALSE)</f>
        <v>0</v>
      </c>
    </row>
    <row r="498" spans="1:15" x14ac:dyDescent="0.25">
      <c r="A498" s="6" t="s">
        <v>101</v>
      </c>
      <c r="B498" t="str">
        <f>VLOOKUP($A498,Sheet2!$A$2:$B$82,2,FALSE)</f>
        <v>PCB 101</v>
      </c>
      <c r="C498" s="7" t="s">
        <v>121</v>
      </c>
      <c r="D498" t="str">
        <f>VLOOKUP(A498,Sheet2!$A$2:$G$96,3,FALSE)</f>
        <v>org milj</v>
      </c>
      <c r="E498" t="str">
        <f>VLOOKUP(A498,Sheet2!$A$2:$G$96,4,FALSE)</f>
        <v>PCB</v>
      </c>
      <c r="F498" s="1">
        <v>45000</v>
      </c>
      <c r="G498" t="str">
        <f t="shared" si="23"/>
        <v>ut</v>
      </c>
      <c r="H498" s="6"/>
      <c r="I498" t="str">
        <f t="shared" si="21"/>
        <v/>
      </c>
      <c r="J498" s="4" t="s">
        <v>119</v>
      </c>
      <c r="K498" t="str">
        <f>IF(LEN(VLOOKUP(B498,Sheet2!$B$2:$G$96,5,FALSE))=0,"",VLOOKUP(B498,Sheet2!$B$2:$G$96,5,FALSE))</f>
        <v/>
      </c>
      <c r="L498" t="str">
        <f>IF(LEN(VLOOKUP(B498,Sheet2!$B$2:$G$96,6,FALSE))=0,"",VLOOKUP(B498,Sheet2!$B$2:$G$96,6,FALSE))</f>
        <v/>
      </c>
      <c r="M498" t="b">
        <f t="shared" si="22"/>
        <v>0</v>
      </c>
      <c r="N498">
        <v>151</v>
      </c>
      <c r="O498" t="b">
        <f>VLOOKUP(A498,Sheet2!$A$2:$G$74,5,FALSE)</f>
        <v>0</v>
      </c>
    </row>
    <row r="499" spans="1:15" x14ac:dyDescent="0.25">
      <c r="A499" s="6" t="s">
        <v>102</v>
      </c>
      <c r="B499" t="str">
        <f>VLOOKUP($A499,Sheet2!$A$2:$B$82,2,FALSE)</f>
        <v>PCB 118</v>
      </c>
      <c r="C499" t="s">
        <v>11</v>
      </c>
      <c r="D499" t="str">
        <f>VLOOKUP(A499,Sheet2!$A$2:$G$96,3,FALSE)</f>
        <v>org milj</v>
      </c>
      <c r="E499" t="str">
        <f>VLOOKUP(A499,Sheet2!$A$2:$G$96,4,FALSE)</f>
        <v>PCB</v>
      </c>
      <c r="F499" s="1">
        <v>45000</v>
      </c>
      <c r="G499" t="str">
        <f t="shared" si="23"/>
        <v>slamtank</v>
      </c>
      <c r="H499" s="7"/>
      <c r="I499" t="str">
        <f t="shared" si="21"/>
        <v/>
      </c>
      <c r="J499" s="4" t="s">
        <v>119</v>
      </c>
      <c r="K499" t="str">
        <f>IF(LEN(VLOOKUP(B499,Sheet2!$B$2:$G$96,5,FALSE))=0,"",VLOOKUP(B499,Sheet2!$B$2:$G$96,5,FALSE))</f>
        <v/>
      </c>
      <c r="L499" t="str">
        <f>IF(LEN(VLOOKUP(B499,Sheet2!$B$2:$G$96,6,FALSE))=0,"",VLOOKUP(B499,Sheet2!$B$2:$G$96,6,FALSE))</f>
        <v/>
      </c>
      <c r="M499" t="b">
        <f t="shared" si="22"/>
        <v>0</v>
      </c>
      <c r="N499">
        <v>153</v>
      </c>
      <c r="O499" t="b">
        <f>VLOOKUP(A499,Sheet2!$A$2:$G$74,5,FALSE)</f>
        <v>0</v>
      </c>
    </row>
    <row r="500" spans="1:15" x14ac:dyDescent="0.25">
      <c r="A500" s="6" t="s">
        <v>102</v>
      </c>
      <c r="B500" t="str">
        <f>VLOOKUP($A500,Sheet2!$A$2:$B$82,2,FALSE)</f>
        <v>PCB 118</v>
      </c>
      <c r="C500" t="s">
        <v>11</v>
      </c>
      <c r="D500" t="str">
        <f>VLOOKUP(A500,Sheet2!$A$2:$G$96,3,FALSE)</f>
        <v>org milj</v>
      </c>
      <c r="E500" t="str">
        <f>VLOOKUP(A500,Sheet2!$A$2:$G$96,4,FALSE)</f>
        <v>PCB</v>
      </c>
      <c r="F500" s="1">
        <v>45000</v>
      </c>
      <c r="G500" t="str">
        <f t="shared" si="23"/>
        <v>inn</v>
      </c>
      <c r="H500" s="6" t="s">
        <v>139</v>
      </c>
      <c r="I500" t="b">
        <f t="shared" si="21"/>
        <v>1</v>
      </c>
      <c r="J500" s="4">
        <v>4.4000000000000003E-3</v>
      </c>
      <c r="K500" t="str">
        <f>IF(LEN(VLOOKUP(B500,Sheet2!$B$2:$G$96,5,FALSE))=0,"",VLOOKUP(B500,Sheet2!$B$2:$G$96,5,FALSE))</f>
        <v/>
      </c>
      <c r="L500" t="str">
        <f>IF(LEN(VLOOKUP(B500,Sheet2!$B$2:$G$96,6,FALSE))=0,"",VLOOKUP(B500,Sheet2!$B$2:$G$96,6,FALSE))</f>
        <v/>
      </c>
      <c r="M500" t="b">
        <f t="shared" si="22"/>
        <v>0</v>
      </c>
      <c r="N500">
        <v>152</v>
      </c>
      <c r="O500" t="b">
        <f>VLOOKUP(A500,Sheet2!$A$2:$G$74,5,FALSE)</f>
        <v>0</v>
      </c>
    </row>
    <row r="501" spans="1:15" x14ac:dyDescent="0.25">
      <c r="A501" s="6" t="s">
        <v>102</v>
      </c>
      <c r="B501" t="str">
        <f>VLOOKUP($A501,Sheet2!$A$2:$B$82,2,FALSE)</f>
        <v>PCB 118</v>
      </c>
      <c r="C501" t="s">
        <v>11</v>
      </c>
      <c r="D501" t="str">
        <f>VLOOKUP(A501,Sheet2!$A$2:$G$96,3,FALSE)</f>
        <v>org milj</v>
      </c>
      <c r="E501" t="str">
        <f>VLOOKUP(A501,Sheet2!$A$2:$G$96,4,FALSE)</f>
        <v>PCB</v>
      </c>
      <c r="F501" s="1">
        <v>45000</v>
      </c>
      <c r="G501" t="str">
        <f t="shared" si="23"/>
        <v>ut</v>
      </c>
      <c r="H501" s="6" t="s">
        <v>126</v>
      </c>
      <c r="I501" t="b">
        <f t="shared" si="21"/>
        <v>1</v>
      </c>
      <c r="J501" s="4">
        <v>1.1000000000000001E-3</v>
      </c>
      <c r="K501" t="str">
        <f>IF(LEN(VLOOKUP(B501,Sheet2!$B$2:$G$96,5,FALSE))=0,"",VLOOKUP(B501,Sheet2!$B$2:$G$96,5,FALSE))</f>
        <v/>
      </c>
      <c r="L501" t="str">
        <f>IF(LEN(VLOOKUP(B501,Sheet2!$B$2:$G$96,6,FALSE))=0,"",VLOOKUP(B501,Sheet2!$B$2:$G$96,6,FALSE))</f>
        <v/>
      </c>
      <c r="M501" t="b">
        <f t="shared" si="22"/>
        <v>0</v>
      </c>
      <c r="N501">
        <v>151</v>
      </c>
      <c r="O501" t="b">
        <f>VLOOKUP(A501,Sheet2!$A$2:$G$74,5,FALSE)</f>
        <v>0</v>
      </c>
    </row>
    <row r="502" spans="1:15" x14ac:dyDescent="0.25">
      <c r="A502" s="6" t="s">
        <v>102</v>
      </c>
      <c r="B502" t="str">
        <f>VLOOKUP($A502,Sheet2!$A$2:$B$82,2,FALSE)</f>
        <v>PCB 118</v>
      </c>
      <c r="C502" s="7" t="s">
        <v>121</v>
      </c>
      <c r="D502" t="str">
        <f>VLOOKUP(A502,Sheet2!$A$2:$G$96,3,FALSE)</f>
        <v>org milj</v>
      </c>
      <c r="E502" t="str">
        <f>VLOOKUP(A502,Sheet2!$A$2:$G$96,4,FALSE)</f>
        <v>PCB</v>
      </c>
      <c r="F502" s="1">
        <v>45000</v>
      </c>
      <c r="G502" t="str">
        <f t="shared" si="23"/>
        <v>slamtank</v>
      </c>
      <c r="H502" s="7">
        <v>5.0000000000000001E-3</v>
      </c>
      <c r="I502" t="b">
        <f t="shared" si="21"/>
        <v>0</v>
      </c>
      <c r="J502" s="4">
        <v>5.0000000000000001E-3</v>
      </c>
      <c r="K502" t="str">
        <f>IF(LEN(VLOOKUP(B502,Sheet2!$B$2:$G$96,5,FALSE))=0,"",VLOOKUP(B502,Sheet2!$B$2:$G$96,5,FALSE))</f>
        <v/>
      </c>
      <c r="L502" t="str">
        <f>IF(LEN(VLOOKUP(B502,Sheet2!$B$2:$G$96,6,FALSE))=0,"",VLOOKUP(B502,Sheet2!$B$2:$G$96,6,FALSE))</f>
        <v/>
      </c>
      <c r="M502" t="b">
        <f t="shared" si="22"/>
        <v>0</v>
      </c>
      <c r="N502">
        <v>153</v>
      </c>
      <c r="O502" t="b">
        <f>VLOOKUP(A502,Sheet2!$A$2:$G$74,5,FALSE)</f>
        <v>0</v>
      </c>
    </row>
    <row r="503" spans="1:15" x14ac:dyDescent="0.25">
      <c r="A503" s="6" t="s">
        <v>102</v>
      </c>
      <c r="B503" t="str">
        <f>VLOOKUP($A503,Sheet2!$A$2:$B$82,2,FALSE)</f>
        <v>PCB 118</v>
      </c>
      <c r="C503" s="7" t="s">
        <v>121</v>
      </c>
      <c r="D503" t="str">
        <f>VLOOKUP(A503,Sheet2!$A$2:$G$96,3,FALSE)</f>
        <v>org milj</v>
      </c>
      <c r="E503" t="str">
        <f>VLOOKUP(A503,Sheet2!$A$2:$G$96,4,FALSE)</f>
        <v>PCB</v>
      </c>
      <c r="F503" s="1">
        <v>45000</v>
      </c>
      <c r="G503" t="str">
        <f t="shared" si="23"/>
        <v>inn</v>
      </c>
      <c r="H503" s="6"/>
      <c r="I503" t="str">
        <f t="shared" si="21"/>
        <v/>
      </c>
      <c r="J503" s="4" t="s">
        <v>119</v>
      </c>
      <c r="K503" t="str">
        <f>IF(LEN(VLOOKUP(B503,Sheet2!$B$2:$G$96,5,FALSE))=0,"",VLOOKUP(B503,Sheet2!$B$2:$G$96,5,FALSE))</f>
        <v/>
      </c>
      <c r="L503" t="str">
        <f>IF(LEN(VLOOKUP(B503,Sheet2!$B$2:$G$96,6,FALSE))=0,"",VLOOKUP(B503,Sheet2!$B$2:$G$96,6,FALSE))</f>
        <v/>
      </c>
      <c r="M503" t="b">
        <f t="shared" si="22"/>
        <v>0</v>
      </c>
      <c r="N503">
        <v>152</v>
      </c>
      <c r="O503" t="b">
        <f>VLOOKUP(A503,Sheet2!$A$2:$G$74,5,FALSE)</f>
        <v>0</v>
      </c>
    </row>
    <row r="504" spans="1:15" x14ac:dyDescent="0.25">
      <c r="A504" s="6" t="s">
        <v>102</v>
      </c>
      <c r="B504" t="str">
        <f>VLOOKUP($A504,Sheet2!$A$2:$B$82,2,FALSE)</f>
        <v>PCB 118</v>
      </c>
      <c r="C504" s="7" t="s">
        <v>121</v>
      </c>
      <c r="D504" t="str">
        <f>VLOOKUP(A504,Sheet2!$A$2:$G$96,3,FALSE)</f>
        <v>org milj</v>
      </c>
      <c r="E504" t="str">
        <f>VLOOKUP(A504,Sheet2!$A$2:$G$96,4,FALSE)</f>
        <v>PCB</v>
      </c>
      <c r="F504" s="1">
        <v>45000</v>
      </c>
      <c r="G504" t="str">
        <f t="shared" si="23"/>
        <v>ut</v>
      </c>
      <c r="H504" s="6"/>
      <c r="I504" t="str">
        <f t="shared" si="21"/>
        <v/>
      </c>
      <c r="J504" s="4" t="s">
        <v>119</v>
      </c>
      <c r="K504" t="str">
        <f>IF(LEN(VLOOKUP(B504,Sheet2!$B$2:$G$96,5,FALSE))=0,"",VLOOKUP(B504,Sheet2!$B$2:$G$96,5,FALSE))</f>
        <v/>
      </c>
      <c r="L504" t="str">
        <f>IF(LEN(VLOOKUP(B504,Sheet2!$B$2:$G$96,6,FALSE))=0,"",VLOOKUP(B504,Sheet2!$B$2:$G$96,6,FALSE))</f>
        <v/>
      </c>
      <c r="M504" t="b">
        <f t="shared" si="22"/>
        <v>0</v>
      </c>
      <c r="N504">
        <v>151</v>
      </c>
      <c r="O504" t="b">
        <f>VLOOKUP(A504,Sheet2!$A$2:$G$74,5,FALSE)</f>
        <v>0</v>
      </c>
    </row>
    <row r="505" spans="1:15" x14ac:dyDescent="0.25">
      <c r="A505" s="6" t="s">
        <v>103</v>
      </c>
      <c r="B505" t="str">
        <f>VLOOKUP($A505,Sheet2!$A$2:$B$82,2,FALSE)</f>
        <v>PCB 138</v>
      </c>
      <c r="C505" t="s">
        <v>11</v>
      </c>
      <c r="D505" t="str">
        <f>VLOOKUP(A505,Sheet2!$A$2:$G$96,3,FALSE)</f>
        <v>org milj</v>
      </c>
      <c r="E505" t="str">
        <f>VLOOKUP(A505,Sheet2!$A$2:$G$96,4,FALSE)</f>
        <v>PCB</v>
      </c>
      <c r="F505" s="1">
        <v>45000</v>
      </c>
      <c r="G505" t="str">
        <f t="shared" si="23"/>
        <v>slamtank</v>
      </c>
      <c r="H505" s="7"/>
      <c r="I505" t="str">
        <f t="shared" si="21"/>
        <v/>
      </c>
      <c r="J505" s="4" t="s">
        <v>119</v>
      </c>
      <c r="K505" t="str">
        <f>IF(LEN(VLOOKUP(B505,Sheet2!$B$2:$G$96,5,FALSE))=0,"",VLOOKUP(B505,Sheet2!$B$2:$G$96,5,FALSE))</f>
        <v/>
      </c>
      <c r="L505" t="str">
        <f>IF(LEN(VLOOKUP(B505,Sheet2!$B$2:$G$96,6,FALSE))=0,"",VLOOKUP(B505,Sheet2!$B$2:$G$96,6,FALSE))</f>
        <v/>
      </c>
      <c r="M505" t="b">
        <f t="shared" si="22"/>
        <v>0</v>
      </c>
      <c r="N505">
        <v>153</v>
      </c>
      <c r="O505" t="b">
        <f>VLOOKUP(A505,Sheet2!$A$2:$G$74,5,FALSE)</f>
        <v>0</v>
      </c>
    </row>
    <row r="506" spans="1:15" x14ac:dyDescent="0.25">
      <c r="A506" s="6" t="s">
        <v>103</v>
      </c>
      <c r="B506" t="str">
        <f>VLOOKUP($A506,Sheet2!$A$2:$B$82,2,FALSE)</f>
        <v>PCB 138</v>
      </c>
      <c r="C506" t="s">
        <v>11</v>
      </c>
      <c r="D506" t="str">
        <f>VLOOKUP(A506,Sheet2!$A$2:$G$96,3,FALSE)</f>
        <v>org milj</v>
      </c>
      <c r="E506" t="str">
        <f>VLOOKUP(A506,Sheet2!$A$2:$G$96,4,FALSE)</f>
        <v>PCB</v>
      </c>
      <c r="F506" s="1">
        <v>45000</v>
      </c>
      <c r="G506" t="str">
        <f t="shared" si="23"/>
        <v>inn</v>
      </c>
      <c r="H506" s="6" t="s">
        <v>140</v>
      </c>
      <c r="I506" t="b">
        <f t="shared" si="21"/>
        <v>1</v>
      </c>
      <c r="J506" s="4">
        <v>8.3999999999999995E-3</v>
      </c>
      <c r="K506" t="str">
        <f>IF(LEN(VLOOKUP(B506,Sheet2!$B$2:$G$96,5,FALSE))=0,"",VLOOKUP(B506,Sheet2!$B$2:$G$96,5,FALSE))</f>
        <v/>
      </c>
      <c r="L506" t="str">
        <f>IF(LEN(VLOOKUP(B506,Sheet2!$B$2:$G$96,6,FALSE))=0,"",VLOOKUP(B506,Sheet2!$B$2:$G$96,6,FALSE))</f>
        <v/>
      </c>
      <c r="M506" t="b">
        <f t="shared" si="22"/>
        <v>0</v>
      </c>
      <c r="N506">
        <v>152</v>
      </c>
      <c r="O506" t="b">
        <f>VLOOKUP(A506,Sheet2!$A$2:$G$74,5,FALSE)</f>
        <v>0</v>
      </c>
    </row>
    <row r="507" spans="1:15" x14ac:dyDescent="0.25">
      <c r="A507" s="6" t="s">
        <v>103</v>
      </c>
      <c r="B507" t="str">
        <f>VLOOKUP($A507,Sheet2!$A$2:$B$82,2,FALSE)</f>
        <v>PCB 138</v>
      </c>
      <c r="C507" t="s">
        <v>11</v>
      </c>
      <c r="D507" t="str">
        <f>VLOOKUP(A507,Sheet2!$A$2:$G$96,3,FALSE)</f>
        <v>org milj</v>
      </c>
      <c r="E507" t="str">
        <f>VLOOKUP(A507,Sheet2!$A$2:$G$96,4,FALSE)</f>
        <v>PCB</v>
      </c>
      <c r="F507" s="1">
        <v>45000</v>
      </c>
      <c r="G507" t="str">
        <f t="shared" si="23"/>
        <v>ut</v>
      </c>
      <c r="H507" s="6" t="s">
        <v>128</v>
      </c>
      <c r="I507" t="b">
        <f t="shared" si="21"/>
        <v>1</v>
      </c>
      <c r="J507" s="4">
        <v>1.1999999999999999E-3</v>
      </c>
      <c r="K507" t="str">
        <f>IF(LEN(VLOOKUP(B507,Sheet2!$B$2:$G$96,5,FALSE))=0,"",VLOOKUP(B507,Sheet2!$B$2:$G$96,5,FALSE))</f>
        <v/>
      </c>
      <c r="L507" t="str">
        <f>IF(LEN(VLOOKUP(B507,Sheet2!$B$2:$G$96,6,FALSE))=0,"",VLOOKUP(B507,Sheet2!$B$2:$G$96,6,FALSE))</f>
        <v/>
      </c>
      <c r="M507" t="b">
        <f t="shared" si="22"/>
        <v>0</v>
      </c>
      <c r="N507">
        <v>151</v>
      </c>
      <c r="O507" t="b">
        <f>VLOOKUP(A507,Sheet2!$A$2:$G$74,5,FALSE)</f>
        <v>0</v>
      </c>
    </row>
    <row r="508" spans="1:15" x14ac:dyDescent="0.25">
      <c r="A508" s="6" t="s">
        <v>103</v>
      </c>
      <c r="B508" t="str">
        <f>VLOOKUP($A508,Sheet2!$A$2:$B$82,2,FALSE)</f>
        <v>PCB 138</v>
      </c>
      <c r="C508" s="7" t="s">
        <v>121</v>
      </c>
      <c r="D508" t="str">
        <f>VLOOKUP(A508,Sheet2!$A$2:$G$96,3,FALSE)</f>
        <v>org milj</v>
      </c>
      <c r="E508" t="str">
        <f>VLOOKUP(A508,Sheet2!$A$2:$G$96,4,FALSE)</f>
        <v>PCB</v>
      </c>
      <c r="F508" s="1">
        <v>45000</v>
      </c>
      <c r="G508" t="str">
        <f t="shared" si="23"/>
        <v>slamtank</v>
      </c>
      <c r="H508" s="7" t="s">
        <v>187</v>
      </c>
      <c r="I508" t="b">
        <f t="shared" si="21"/>
        <v>1</v>
      </c>
      <c r="J508" s="4">
        <v>1.2E-2</v>
      </c>
      <c r="K508" t="str">
        <f>IF(LEN(VLOOKUP(B508,Sheet2!$B$2:$G$96,5,FALSE))=0,"",VLOOKUP(B508,Sheet2!$B$2:$G$96,5,FALSE))</f>
        <v/>
      </c>
      <c r="L508" t="str">
        <f>IF(LEN(VLOOKUP(B508,Sheet2!$B$2:$G$96,6,FALSE))=0,"",VLOOKUP(B508,Sheet2!$B$2:$G$96,6,FALSE))</f>
        <v/>
      </c>
      <c r="M508" t="b">
        <f t="shared" si="22"/>
        <v>0</v>
      </c>
      <c r="N508">
        <v>153</v>
      </c>
      <c r="O508" t="b">
        <f>VLOOKUP(A508,Sheet2!$A$2:$G$74,5,FALSE)</f>
        <v>0</v>
      </c>
    </row>
    <row r="509" spans="1:15" x14ac:dyDescent="0.25">
      <c r="A509" s="6" t="s">
        <v>103</v>
      </c>
      <c r="B509" t="str">
        <f>VLOOKUP($A509,Sheet2!$A$2:$B$82,2,FALSE)</f>
        <v>PCB 138</v>
      </c>
      <c r="C509" s="7" t="s">
        <v>121</v>
      </c>
      <c r="D509" t="str">
        <f>VLOOKUP(A509,Sheet2!$A$2:$G$96,3,FALSE)</f>
        <v>org milj</v>
      </c>
      <c r="E509" t="str">
        <f>VLOOKUP(A509,Sheet2!$A$2:$G$96,4,FALSE)</f>
        <v>PCB</v>
      </c>
      <c r="F509" s="1">
        <v>45000</v>
      </c>
      <c r="G509" t="str">
        <f t="shared" si="23"/>
        <v>inn</v>
      </c>
      <c r="H509" s="6"/>
      <c r="I509" t="str">
        <f t="shared" si="21"/>
        <v/>
      </c>
      <c r="J509" s="4" t="s">
        <v>119</v>
      </c>
      <c r="K509" t="str">
        <f>IF(LEN(VLOOKUP(B509,Sheet2!$B$2:$G$96,5,FALSE))=0,"",VLOOKUP(B509,Sheet2!$B$2:$G$96,5,FALSE))</f>
        <v/>
      </c>
      <c r="L509" t="str">
        <f>IF(LEN(VLOOKUP(B509,Sheet2!$B$2:$G$96,6,FALSE))=0,"",VLOOKUP(B509,Sheet2!$B$2:$G$96,6,FALSE))</f>
        <v/>
      </c>
      <c r="M509" t="b">
        <f t="shared" si="22"/>
        <v>0</v>
      </c>
      <c r="N509">
        <v>152</v>
      </c>
      <c r="O509" t="b">
        <f>VLOOKUP(A509,Sheet2!$A$2:$G$74,5,FALSE)</f>
        <v>0</v>
      </c>
    </row>
    <row r="510" spans="1:15" x14ac:dyDescent="0.25">
      <c r="A510" s="6" t="s">
        <v>103</v>
      </c>
      <c r="B510" t="str">
        <f>VLOOKUP($A510,Sheet2!$A$2:$B$82,2,FALSE)</f>
        <v>PCB 138</v>
      </c>
      <c r="C510" s="7" t="s">
        <v>121</v>
      </c>
      <c r="D510" t="str">
        <f>VLOOKUP(A510,Sheet2!$A$2:$G$96,3,FALSE)</f>
        <v>org milj</v>
      </c>
      <c r="E510" t="str">
        <f>VLOOKUP(A510,Sheet2!$A$2:$G$96,4,FALSE)</f>
        <v>PCB</v>
      </c>
      <c r="F510" s="1">
        <v>45000</v>
      </c>
      <c r="G510" t="str">
        <f t="shared" si="23"/>
        <v>ut</v>
      </c>
      <c r="H510" s="6"/>
      <c r="I510" t="str">
        <f t="shared" si="21"/>
        <v/>
      </c>
      <c r="J510" s="4" t="s">
        <v>119</v>
      </c>
      <c r="K510" t="str">
        <f>IF(LEN(VLOOKUP(B510,Sheet2!$B$2:$G$96,5,FALSE))=0,"",VLOOKUP(B510,Sheet2!$B$2:$G$96,5,FALSE))</f>
        <v/>
      </c>
      <c r="L510" t="str">
        <f>IF(LEN(VLOOKUP(B510,Sheet2!$B$2:$G$96,6,FALSE))=0,"",VLOOKUP(B510,Sheet2!$B$2:$G$96,6,FALSE))</f>
        <v/>
      </c>
      <c r="M510" t="b">
        <f t="shared" si="22"/>
        <v>0</v>
      </c>
      <c r="N510">
        <v>151</v>
      </c>
      <c r="O510" t="b">
        <f>VLOOKUP(A510,Sheet2!$A$2:$G$74,5,FALSE)</f>
        <v>0</v>
      </c>
    </row>
    <row r="511" spans="1:15" x14ac:dyDescent="0.25">
      <c r="A511" s="6" t="s">
        <v>104</v>
      </c>
      <c r="B511" t="str">
        <f>VLOOKUP($A511,Sheet2!$A$2:$B$82,2,FALSE)</f>
        <v>PCB 153</v>
      </c>
      <c r="C511" t="s">
        <v>11</v>
      </c>
      <c r="D511" t="str">
        <f>VLOOKUP(A511,Sheet2!$A$2:$G$96,3,FALSE)</f>
        <v>org milj</v>
      </c>
      <c r="E511" t="str">
        <f>VLOOKUP(A511,Sheet2!$A$2:$G$96,4,FALSE)</f>
        <v>PCB</v>
      </c>
      <c r="F511" s="1">
        <v>45000</v>
      </c>
      <c r="G511" t="str">
        <f t="shared" si="23"/>
        <v>slamtank</v>
      </c>
      <c r="H511" s="7"/>
      <c r="I511" t="str">
        <f t="shared" si="21"/>
        <v/>
      </c>
      <c r="J511" s="4" t="s">
        <v>119</v>
      </c>
      <c r="K511" t="str">
        <f>IF(LEN(VLOOKUP(B511,Sheet2!$B$2:$G$96,5,FALSE))=0,"",VLOOKUP(B511,Sheet2!$B$2:$G$96,5,FALSE))</f>
        <v/>
      </c>
      <c r="L511" t="str">
        <f>IF(LEN(VLOOKUP(B511,Sheet2!$B$2:$G$96,6,FALSE))=0,"",VLOOKUP(B511,Sheet2!$B$2:$G$96,6,FALSE))</f>
        <v/>
      </c>
      <c r="M511" t="b">
        <f t="shared" si="22"/>
        <v>0</v>
      </c>
      <c r="N511">
        <v>153</v>
      </c>
      <c r="O511" t="b">
        <f>VLOOKUP(A511,Sheet2!$A$2:$G$74,5,FALSE)</f>
        <v>0</v>
      </c>
    </row>
    <row r="512" spans="1:15" x14ac:dyDescent="0.25">
      <c r="A512" s="6" t="s">
        <v>104</v>
      </c>
      <c r="B512" t="str">
        <f>VLOOKUP($A512,Sheet2!$A$2:$B$82,2,FALSE)</f>
        <v>PCB 153</v>
      </c>
      <c r="C512" t="s">
        <v>11</v>
      </c>
      <c r="D512" t="str">
        <f>VLOOKUP(A512,Sheet2!$A$2:$G$96,3,FALSE)</f>
        <v>org milj</v>
      </c>
      <c r="E512" t="str">
        <f>VLOOKUP(A512,Sheet2!$A$2:$G$96,4,FALSE)</f>
        <v>PCB</v>
      </c>
      <c r="F512" s="1">
        <v>45000</v>
      </c>
      <c r="G512" t="str">
        <f t="shared" si="23"/>
        <v>inn</v>
      </c>
      <c r="H512" s="6" t="s">
        <v>141</v>
      </c>
      <c r="I512" t="b">
        <f t="shared" si="21"/>
        <v>1</v>
      </c>
      <c r="J512" s="4">
        <v>8.8000000000000005E-3</v>
      </c>
      <c r="K512" t="str">
        <f>IF(LEN(VLOOKUP(B512,Sheet2!$B$2:$G$96,5,FALSE))=0,"",VLOOKUP(B512,Sheet2!$B$2:$G$96,5,FALSE))</f>
        <v/>
      </c>
      <c r="L512" t="str">
        <f>IF(LEN(VLOOKUP(B512,Sheet2!$B$2:$G$96,6,FALSE))=0,"",VLOOKUP(B512,Sheet2!$B$2:$G$96,6,FALSE))</f>
        <v/>
      </c>
      <c r="M512" t="b">
        <f t="shared" si="22"/>
        <v>0</v>
      </c>
      <c r="N512">
        <v>152</v>
      </c>
      <c r="O512" t="b">
        <f>VLOOKUP(A512,Sheet2!$A$2:$G$74,5,FALSE)</f>
        <v>0</v>
      </c>
    </row>
    <row r="513" spans="1:15" x14ac:dyDescent="0.25">
      <c r="A513" s="6" t="s">
        <v>104</v>
      </c>
      <c r="B513" t="str">
        <f>VLOOKUP($A513,Sheet2!$A$2:$B$82,2,FALSE)</f>
        <v>PCB 153</v>
      </c>
      <c r="C513" t="s">
        <v>11</v>
      </c>
      <c r="D513" t="str">
        <f>VLOOKUP(A513,Sheet2!$A$2:$G$96,3,FALSE)</f>
        <v>org milj</v>
      </c>
      <c r="E513" t="str">
        <f>VLOOKUP(A513,Sheet2!$A$2:$G$96,4,FALSE)</f>
        <v>PCB</v>
      </c>
      <c r="F513" s="1">
        <v>45000</v>
      </c>
      <c r="G513" t="str">
        <f t="shared" si="23"/>
        <v>ut</v>
      </c>
      <c r="H513" s="6" t="s">
        <v>126</v>
      </c>
      <c r="I513" t="b">
        <f t="shared" si="21"/>
        <v>1</v>
      </c>
      <c r="J513" s="4">
        <v>1.1000000000000001E-3</v>
      </c>
      <c r="K513" t="str">
        <f>IF(LEN(VLOOKUP(B513,Sheet2!$B$2:$G$96,5,FALSE))=0,"",VLOOKUP(B513,Sheet2!$B$2:$G$96,5,FALSE))</f>
        <v/>
      </c>
      <c r="L513" t="str">
        <f>IF(LEN(VLOOKUP(B513,Sheet2!$B$2:$G$96,6,FALSE))=0,"",VLOOKUP(B513,Sheet2!$B$2:$G$96,6,FALSE))</f>
        <v/>
      </c>
      <c r="M513" t="b">
        <f t="shared" si="22"/>
        <v>0</v>
      </c>
      <c r="N513">
        <v>151</v>
      </c>
      <c r="O513" t="b">
        <f>VLOOKUP(A513,Sheet2!$A$2:$G$74,5,FALSE)</f>
        <v>0</v>
      </c>
    </row>
    <row r="514" spans="1:15" x14ac:dyDescent="0.25">
      <c r="A514" s="6" t="s">
        <v>104</v>
      </c>
      <c r="B514" t="str">
        <f>VLOOKUP($A514,Sheet2!$A$2:$B$82,2,FALSE)</f>
        <v>PCB 153</v>
      </c>
      <c r="C514" s="7" t="s">
        <v>121</v>
      </c>
      <c r="D514" t="str">
        <f>VLOOKUP(A514,Sheet2!$A$2:$G$96,3,FALSE)</f>
        <v>org milj</v>
      </c>
      <c r="E514" t="str">
        <f>VLOOKUP(A514,Sheet2!$A$2:$G$96,4,FALSE)</f>
        <v>PCB</v>
      </c>
      <c r="F514" s="1">
        <v>45000</v>
      </c>
      <c r="G514" t="str">
        <f t="shared" si="23"/>
        <v>slamtank</v>
      </c>
      <c r="H514" s="7">
        <v>4.1999999999999997E-3</v>
      </c>
      <c r="I514" t="b">
        <f t="shared" ref="I514:I577" si="24">IF(ISBLANK(H514),"",IF(ISNUMBER(H514),FALSE,TRUE))</f>
        <v>0</v>
      </c>
      <c r="J514" s="4">
        <v>4.1999999999999997E-3</v>
      </c>
      <c r="K514" t="str">
        <f>IF(LEN(VLOOKUP(B514,Sheet2!$B$2:$G$96,5,FALSE))=0,"",VLOOKUP(B514,Sheet2!$B$2:$G$96,5,FALSE))</f>
        <v/>
      </c>
      <c r="L514" t="str">
        <f>IF(LEN(VLOOKUP(B514,Sheet2!$B$2:$G$96,6,FALSE))=0,"",VLOOKUP(B514,Sheet2!$B$2:$G$96,6,FALSE))</f>
        <v/>
      </c>
      <c r="M514" t="b">
        <f t="shared" ref="M514:M577" si="25">IF(ISBLANK(J514),"",IF(J514&gt;K514,TRUE,FALSE))</f>
        <v>0</v>
      </c>
      <c r="N514">
        <v>153</v>
      </c>
      <c r="O514" t="b">
        <f>VLOOKUP(A514,Sheet2!$A$2:$G$74,5,FALSE)</f>
        <v>0</v>
      </c>
    </row>
    <row r="515" spans="1:15" x14ac:dyDescent="0.25">
      <c r="A515" s="6" t="s">
        <v>104</v>
      </c>
      <c r="B515" t="str">
        <f>VLOOKUP($A515,Sheet2!$A$2:$B$82,2,FALSE)</f>
        <v>PCB 153</v>
      </c>
      <c r="C515" s="7" t="s">
        <v>121</v>
      </c>
      <c r="D515" t="str">
        <f>VLOOKUP(A515,Sheet2!$A$2:$G$96,3,FALSE)</f>
        <v>org milj</v>
      </c>
      <c r="E515" t="str">
        <f>VLOOKUP(A515,Sheet2!$A$2:$G$96,4,FALSE)</f>
        <v>PCB</v>
      </c>
      <c r="F515" s="1">
        <v>45000</v>
      </c>
      <c r="G515" t="str">
        <f t="shared" ref="G515:G578" si="26">IF(N515=152,"inn",IF(N515=151,"ut",IF(N515=153,"slamtank")))</f>
        <v>inn</v>
      </c>
      <c r="H515" s="6"/>
      <c r="I515" t="str">
        <f t="shared" si="24"/>
        <v/>
      </c>
      <c r="J515" s="4" t="s">
        <v>119</v>
      </c>
      <c r="K515" t="str">
        <f>IF(LEN(VLOOKUP(B515,Sheet2!$B$2:$G$96,5,FALSE))=0,"",VLOOKUP(B515,Sheet2!$B$2:$G$96,5,FALSE))</f>
        <v/>
      </c>
      <c r="L515" t="str">
        <f>IF(LEN(VLOOKUP(B515,Sheet2!$B$2:$G$96,6,FALSE))=0,"",VLOOKUP(B515,Sheet2!$B$2:$G$96,6,FALSE))</f>
        <v/>
      </c>
      <c r="M515" t="b">
        <f t="shared" si="25"/>
        <v>0</v>
      </c>
      <c r="N515">
        <v>152</v>
      </c>
      <c r="O515" t="b">
        <f>VLOOKUP(A515,Sheet2!$A$2:$G$74,5,FALSE)</f>
        <v>0</v>
      </c>
    </row>
    <row r="516" spans="1:15" x14ac:dyDescent="0.25">
      <c r="A516" s="6" t="s">
        <v>104</v>
      </c>
      <c r="B516" t="str">
        <f>VLOOKUP($A516,Sheet2!$A$2:$B$82,2,FALSE)</f>
        <v>PCB 153</v>
      </c>
      <c r="C516" s="7" t="s">
        <v>121</v>
      </c>
      <c r="D516" t="str">
        <f>VLOOKUP(A516,Sheet2!$A$2:$G$96,3,FALSE)</f>
        <v>org milj</v>
      </c>
      <c r="E516" t="str">
        <f>VLOOKUP(A516,Sheet2!$A$2:$G$96,4,FALSE)</f>
        <v>PCB</v>
      </c>
      <c r="F516" s="1">
        <v>45000</v>
      </c>
      <c r="G516" t="str">
        <f t="shared" si="26"/>
        <v>ut</v>
      </c>
      <c r="H516" s="6"/>
      <c r="I516" t="str">
        <f t="shared" si="24"/>
        <v/>
      </c>
      <c r="J516" s="4" t="s">
        <v>119</v>
      </c>
      <c r="K516" t="str">
        <f>IF(LEN(VLOOKUP(B516,Sheet2!$B$2:$G$96,5,FALSE))=0,"",VLOOKUP(B516,Sheet2!$B$2:$G$96,5,FALSE))</f>
        <v/>
      </c>
      <c r="L516" t="str">
        <f>IF(LEN(VLOOKUP(B516,Sheet2!$B$2:$G$96,6,FALSE))=0,"",VLOOKUP(B516,Sheet2!$B$2:$G$96,6,FALSE))</f>
        <v/>
      </c>
      <c r="M516" t="b">
        <f t="shared" si="25"/>
        <v>0</v>
      </c>
      <c r="N516">
        <v>151</v>
      </c>
      <c r="O516" t="b">
        <f>VLOOKUP(A516,Sheet2!$A$2:$G$74,5,FALSE)</f>
        <v>0</v>
      </c>
    </row>
    <row r="517" spans="1:15" x14ac:dyDescent="0.25">
      <c r="A517" s="6" t="s">
        <v>105</v>
      </c>
      <c r="B517" t="str">
        <f>VLOOKUP($A517,Sheet2!$A$2:$B$82,2,FALSE)</f>
        <v>PCB 180</v>
      </c>
      <c r="C517" t="s">
        <v>11</v>
      </c>
      <c r="D517" t="str">
        <f>VLOOKUP(A517,Sheet2!$A$2:$G$96,3,FALSE)</f>
        <v>org milj</v>
      </c>
      <c r="E517" t="str">
        <f>VLOOKUP(A517,Sheet2!$A$2:$G$96,4,FALSE)</f>
        <v>PCB</v>
      </c>
      <c r="F517" s="1">
        <v>45000</v>
      </c>
      <c r="G517" t="str">
        <f t="shared" si="26"/>
        <v>slamtank</v>
      </c>
      <c r="H517" s="7"/>
      <c r="I517" t="str">
        <f t="shared" si="24"/>
        <v/>
      </c>
      <c r="J517" s="4" t="s">
        <v>119</v>
      </c>
      <c r="K517">
        <f>IF(LEN(VLOOKUP(B517,Sheet2!$B$2:$G$96,5,FALSE))=0,"",VLOOKUP(B517,Sheet2!$B$2:$G$96,5,FALSE))</f>
        <v>500</v>
      </c>
      <c r="L517" t="str">
        <f>IF(LEN(VLOOKUP(B517,Sheet2!$B$2:$G$96,6,FALSE))=0,"",VLOOKUP(B517,Sheet2!$B$2:$G$96,6,FALSE))</f>
        <v/>
      </c>
      <c r="M517" t="b">
        <f t="shared" si="25"/>
        <v>1</v>
      </c>
      <c r="N517">
        <v>153</v>
      </c>
      <c r="O517" t="b">
        <f>VLOOKUP(A517,Sheet2!$A$2:$G$74,5,FALSE)</f>
        <v>0</v>
      </c>
    </row>
    <row r="518" spans="1:15" x14ac:dyDescent="0.25">
      <c r="A518" s="6" t="s">
        <v>105</v>
      </c>
      <c r="B518" t="str">
        <f>VLOOKUP($A518,Sheet2!$A$2:$B$82,2,FALSE)</f>
        <v>PCB 180</v>
      </c>
      <c r="C518" t="s">
        <v>11</v>
      </c>
      <c r="D518" t="str">
        <f>VLOOKUP(A518,Sheet2!$A$2:$G$96,3,FALSE)</f>
        <v>org milj</v>
      </c>
      <c r="E518" t="str">
        <f>VLOOKUP(A518,Sheet2!$A$2:$G$96,4,FALSE)</f>
        <v>PCB</v>
      </c>
      <c r="F518" s="1">
        <v>45000</v>
      </c>
      <c r="G518" t="str">
        <f t="shared" si="26"/>
        <v>inn</v>
      </c>
      <c r="H518" s="6" t="s">
        <v>142</v>
      </c>
      <c r="I518" t="b">
        <f t="shared" si="24"/>
        <v>1</v>
      </c>
      <c r="J518" s="4">
        <v>6.6499999999999997E-3</v>
      </c>
      <c r="K518">
        <f>IF(LEN(VLOOKUP(B518,Sheet2!$B$2:$G$96,5,FALSE))=0,"",VLOOKUP(B518,Sheet2!$B$2:$G$96,5,FALSE))</f>
        <v>500</v>
      </c>
      <c r="L518" t="str">
        <f>IF(LEN(VLOOKUP(B518,Sheet2!$B$2:$G$96,6,FALSE))=0,"",VLOOKUP(B518,Sheet2!$B$2:$G$96,6,FALSE))</f>
        <v/>
      </c>
      <c r="M518" t="b">
        <f t="shared" si="25"/>
        <v>0</v>
      </c>
      <c r="N518">
        <v>152</v>
      </c>
      <c r="O518" t="b">
        <f>VLOOKUP(A518,Sheet2!$A$2:$G$74,5,FALSE)</f>
        <v>0</v>
      </c>
    </row>
    <row r="519" spans="1:15" x14ac:dyDescent="0.25">
      <c r="A519" s="6" t="s">
        <v>105</v>
      </c>
      <c r="B519" t="str">
        <f>VLOOKUP($A519,Sheet2!$A$2:$B$82,2,FALSE)</f>
        <v>PCB 180</v>
      </c>
      <c r="C519" t="s">
        <v>11</v>
      </c>
      <c r="D519" t="str">
        <f>VLOOKUP(A519,Sheet2!$A$2:$G$96,3,FALSE)</f>
        <v>org milj</v>
      </c>
      <c r="E519" t="str">
        <f>VLOOKUP(A519,Sheet2!$A$2:$G$96,4,FALSE)</f>
        <v>PCB</v>
      </c>
      <c r="F519" s="1">
        <v>45000</v>
      </c>
      <c r="G519" t="str">
        <f t="shared" si="26"/>
        <v>ut</v>
      </c>
      <c r="H519" s="6" t="s">
        <v>129</v>
      </c>
      <c r="I519" t="b">
        <f t="shared" si="24"/>
        <v>1</v>
      </c>
      <c r="J519" s="4">
        <v>9.5E-4</v>
      </c>
      <c r="K519">
        <f>IF(LEN(VLOOKUP(B519,Sheet2!$B$2:$G$96,5,FALSE))=0,"",VLOOKUP(B519,Sheet2!$B$2:$G$96,5,FALSE))</f>
        <v>500</v>
      </c>
      <c r="L519" t="str">
        <f>IF(LEN(VLOOKUP(B519,Sheet2!$B$2:$G$96,6,FALSE))=0,"",VLOOKUP(B519,Sheet2!$B$2:$G$96,6,FALSE))</f>
        <v/>
      </c>
      <c r="M519" t="b">
        <f t="shared" si="25"/>
        <v>0</v>
      </c>
      <c r="N519">
        <v>151</v>
      </c>
      <c r="O519" t="b">
        <f>VLOOKUP(A519,Sheet2!$A$2:$G$74,5,FALSE)</f>
        <v>0</v>
      </c>
    </row>
    <row r="520" spans="1:15" x14ac:dyDescent="0.25">
      <c r="A520" s="6" t="s">
        <v>105</v>
      </c>
      <c r="B520" t="str">
        <f>VLOOKUP($A520,Sheet2!$A$2:$B$82,2,FALSE)</f>
        <v>PCB 180</v>
      </c>
      <c r="C520" s="7" t="s">
        <v>121</v>
      </c>
      <c r="D520" t="str">
        <f>VLOOKUP(A520,Sheet2!$A$2:$G$96,3,FALSE)</f>
        <v>org milj</v>
      </c>
      <c r="E520" t="str">
        <f>VLOOKUP(A520,Sheet2!$A$2:$G$96,4,FALSE)</f>
        <v>PCB</v>
      </c>
      <c r="F520" s="1">
        <v>45000</v>
      </c>
      <c r="G520" t="str">
        <f t="shared" si="26"/>
        <v>slamtank</v>
      </c>
      <c r="H520" s="7">
        <v>2.5000000000000001E-3</v>
      </c>
      <c r="I520" t="b">
        <f t="shared" si="24"/>
        <v>0</v>
      </c>
      <c r="J520" s="4">
        <v>2.5000000000000001E-3</v>
      </c>
      <c r="K520">
        <f>IF(LEN(VLOOKUP(B520,Sheet2!$B$2:$G$96,5,FALSE))=0,"",VLOOKUP(B520,Sheet2!$B$2:$G$96,5,FALSE))</f>
        <v>500</v>
      </c>
      <c r="L520" t="str">
        <f>IF(LEN(VLOOKUP(B520,Sheet2!$B$2:$G$96,6,FALSE))=0,"",VLOOKUP(B520,Sheet2!$B$2:$G$96,6,FALSE))</f>
        <v/>
      </c>
      <c r="M520" t="b">
        <f t="shared" si="25"/>
        <v>0</v>
      </c>
      <c r="N520">
        <v>153</v>
      </c>
      <c r="O520" t="b">
        <f>VLOOKUP(A520,Sheet2!$A$2:$G$74,5,FALSE)</f>
        <v>0</v>
      </c>
    </row>
    <row r="521" spans="1:15" x14ac:dyDescent="0.25">
      <c r="A521" s="6" t="s">
        <v>105</v>
      </c>
      <c r="B521" t="str">
        <f>VLOOKUP($A521,Sheet2!$A$2:$B$82,2,FALSE)</f>
        <v>PCB 180</v>
      </c>
      <c r="C521" s="7" t="s">
        <v>121</v>
      </c>
      <c r="D521" t="str">
        <f>VLOOKUP(A521,Sheet2!$A$2:$G$96,3,FALSE)</f>
        <v>org milj</v>
      </c>
      <c r="E521" t="str">
        <f>VLOOKUP(A521,Sheet2!$A$2:$G$96,4,FALSE)</f>
        <v>PCB</v>
      </c>
      <c r="F521" s="1">
        <v>45000</v>
      </c>
      <c r="G521" t="str">
        <f t="shared" si="26"/>
        <v>inn</v>
      </c>
      <c r="H521" s="6"/>
      <c r="I521" t="str">
        <f t="shared" si="24"/>
        <v/>
      </c>
      <c r="J521" s="4" t="s">
        <v>119</v>
      </c>
      <c r="K521">
        <f>IF(LEN(VLOOKUP(B521,Sheet2!$B$2:$G$96,5,FALSE))=0,"",VLOOKUP(B521,Sheet2!$B$2:$G$96,5,FALSE))</f>
        <v>500</v>
      </c>
      <c r="L521" t="str">
        <f>IF(LEN(VLOOKUP(B521,Sheet2!$B$2:$G$96,6,FALSE))=0,"",VLOOKUP(B521,Sheet2!$B$2:$G$96,6,FALSE))</f>
        <v/>
      </c>
      <c r="M521" t="b">
        <f t="shared" si="25"/>
        <v>1</v>
      </c>
      <c r="N521">
        <v>152</v>
      </c>
      <c r="O521" t="b">
        <f>VLOOKUP(A521,Sheet2!$A$2:$G$74,5,FALSE)</f>
        <v>0</v>
      </c>
    </row>
    <row r="522" spans="1:15" x14ac:dyDescent="0.25">
      <c r="A522" s="6" t="s">
        <v>105</v>
      </c>
      <c r="B522" t="str">
        <f>VLOOKUP($A522,Sheet2!$A$2:$B$82,2,FALSE)</f>
        <v>PCB 180</v>
      </c>
      <c r="C522" s="7" t="s">
        <v>121</v>
      </c>
      <c r="D522" t="str">
        <f>VLOOKUP(A522,Sheet2!$A$2:$G$96,3,FALSE)</f>
        <v>org milj</v>
      </c>
      <c r="E522" t="str">
        <f>VLOOKUP(A522,Sheet2!$A$2:$G$96,4,FALSE)</f>
        <v>PCB</v>
      </c>
      <c r="F522" s="1">
        <v>45000</v>
      </c>
      <c r="G522" t="str">
        <f t="shared" si="26"/>
        <v>ut</v>
      </c>
      <c r="H522" s="6"/>
      <c r="I522" t="str">
        <f t="shared" si="24"/>
        <v/>
      </c>
      <c r="J522" s="4" t="s">
        <v>119</v>
      </c>
      <c r="K522">
        <f>IF(LEN(VLOOKUP(B522,Sheet2!$B$2:$G$96,5,FALSE))=0,"",VLOOKUP(B522,Sheet2!$B$2:$G$96,5,FALSE))</f>
        <v>500</v>
      </c>
      <c r="L522" t="str">
        <f>IF(LEN(VLOOKUP(B522,Sheet2!$B$2:$G$96,6,FALSE))=0,"",VLOOKUP(B522,Sheet2!$B$2:$G$96,6,FALSE))</f>
        <v/>
      </c>
      <c r="M522" t="b">
        <f t="shared" si="25"/>
        <v>1</v>
      </c>
      <c r="N522">
        <v>151</v>
      </c>
      <c r="O522" t="b">
        <f>VLOOKUP(A522,Sheet2!$A$2:$G$74,5,FALSE)</f>
        <v>0</v>
      </c>
    </row>
    <row r="523" spans="1:15" x14ac:dyDescent="0.25">
      <c r="A523" s="6" t="s">
        <v>99</v>
      </c>
      <c r="B523" t="str">
        <f>VLOOKUP($A523,Sheet2!$A$2:$B$82,2,FALSE)</f>
        <v>PCB 28</v>
      </c>
      <c r="C523" t="s">
        <v>11</v>
      </c>
      <c r="D523" t="str">
        <f>VLOOKUP(A523,Sheet2!$A$2:$G$96,3,FALSE)</f>
        <v>org milj</v>
      </c>
      <c r="E523" t="str">
        <f>VLOOKUP(A523,Sheet2!$A$2:$G$96,4,FALSE)</f>
        <v>PCB</v>
      </c>
      <c r="F523" s="1">
        <v>45000</v>
      </c>
      <c r="G523" t="str">
        <f t="shared" si="26"/>
        <v>slamtank</v>
      </c>
      <c r="H523" s="7">
        <v>220</v>
      </c>
      <c r="I523" t="b">
        <f t="shared" si="24"/>
        <v>0</v>
      </c>
      <c r="J523" s="4">
        <v>220</v>
      </c>
      <c r="K523" t="str">
        <f>IF(LEN(VLOOKUP(B523,Sheet2!$B$2:$G$96,5,FALSE))=0,"",VLOOKUP(B523,Sheet2!$B$2:$G$96,5,FALSE))</f>
        <v/>
      </c>
      <c r="L523" t="str">
        <f>IF(LEN(VLOOKUP(B523,Sheet2!$B$2:$G$96,6,FALSE))=0,"",VLOOKUP(B523,Sheet2!$B$2:$G$96,6,FALSE))</f>
        <v/>
      </c>
      <c r="M523" t="b">
        <f t="shared" si="25"/>
        <v>0</v>
      </c>
      <c r="N523">
        <v>153</v>
      </c>
      <c r="O523" t="b">
        <f>VLOOKUP(A523,Sheet2!$A$2:$G$74,5,FALSE)</f>
        <v>0</v>
      </c>
    </row>
    <row r="524" spans="1:15" x14ac:dyDescent="0.25">
      <c r="A524" s="6" t="s">
        <v>99</v>
      </c>
      <c r="B524" t="str">
        <f>VLOOKUP($A524,Sheet2!$A$2:$B$82,2,FALSE)</f>
        <v>PCB 28</v>
      </c>
      <c r="C524" t="s">
        <v>11</v>
      </c>
      <c r="D524" t="str">
        <f>VLOOKUP(A524,Sheet2!$A$2:$G$96,3,FALSE)</f>
        <v>org milj</v>
      </c>
      <c r="E524" t="str">
        <f>VLOOKUP(A524,Sheet2!$A$2:$G$96,4,FALSE)</f>
        <v>PCB</v>
      </c>
      <c r="F524" s="1">
        <v>45000</v>
      </c>
      <c r="G524" t="str">
        <f t="shared" si="26"/>
        <v>inn</v>
      </c>
      <c r="H524" s="6" t="s">
        <v>136</v>
      </c>
      <c r="I524" t="b">
        <f t="shared" si="24"/>
        <v>1</v>
      </c>
      <c r="J524" s="4">
        <v>2.3099999999999999E-2</v>
      </c>
      <c r="K524" t="str">
        <f>IF(LEN(VLOOKUP(B524,Sheet2!$B$2:$G$96,5,FALSE))=0,"",VLOOKUP(B524,Sheet2!$B$2:$G$96,5,FALSE))</f>
        <v/>
      </c>
      <c r="L524" t="str">
        <f>IF(LEN(VLOOKUP(B524,Sheet2!$B$2:$G$96,6,FALSE))=0,"",VLOOKUP(B524,Sheet2!$B$2:$G$96,6,FALSE))</f>
        <v/>
      </c>
      <c r="M524" t="b">
        <f t="shared" si="25"/>
        <v>0</v>
      </c>
      <c r="N524">
        <v>152</v>
      </c>
      <c r="O524" t="b">
        <f>VLOOKUP(A524,Sheet2!$A$2:$G$74,5,FALSE)</f>
        <v>0</v>
      </c>
    </row>
    <row r="525" spans="1:15" x14ac:dyDescent="0.25">
      <c r="A525" s="6" t="s">
        <v>99</v>
      </c>
      <c r="B525" t="str">
        <f>VLOOKUP($A525,Sheet2!$A$2:$B$82,2,FALSE)</f>
        <v>PCB 28</v>
      </c>
      <c r="C525" t="s">
        <v>11</v>
      </c>
      <c r="D525" t="str">
        <f>VLOOKUP(A525,Sheet2!$A$2:$G$96,3,FALSE)</f>
        <v>org milj</v>
      </c>
      <c r="E525" t="str">
        <f>VLOOKUP(A525,Sheet2!$A$2:$G$96,4,FALSE)</f>
        <v>PCB</v>
      </c>
      <c r="F525" s="1">
        <v>45000</v>
      </c>
      <c r="G525" t="str">
        <f t="shared" si="26"/>
        <v>ut</v>
      </c>
      <c r="H525" s="6" t="s">
        <v>126</v>
      </c>
      <c r="I525" t="b">
        <f t="shared" si="24"/>
        <v>1</v>
      </c>
      <c r="J525" s="4">
        <v>1.1000000000000001E-3</v>
      </c>
      <c r="K525" t="str">
        <f>IF(LEN(VLOOKUP(B525,Sheet2!$B$2:$G$96,5,FALSE))=0,"",VLOOKUP(B525,Sheet2!$B$2:$G$96,5,FALSE))</f>
        <v/>
      </c>
      <c r="L525" t="str">
        <f>IF(LEN(VLOOKUP(B525,Sheet2!$B$2:$G$96,6,FALSE))=0,"",VLOOKUP(B525,Sheet2!$B$2:$G$96,6,FALSE))</f>
        <v/>
      </c>
      <c r="M525" t="b">
        <f t="shared" si="25"/>
        <v>0</v>
      </c>
      <c r="N525">
        <v>151</v>
      </c>
      <c r="O525" t="b">
        <f>VLOOKUP(A525,Sheet2!$A$2:$G$74,5,FALSE)</f>
        <v>0</v>
      </c>
    </row>
    <row r="526" spans="1:15" x14ac:dyDescent="0.25">
      <c r="A526" s="6" t="s">
        <v>99</v>
      </c>
      <c r="B526" t="str">
        <f>VLOOKUP($A526,Sheet2!$A$2:$B$82,2,FALSE)</f>
        <v>PCB 28</v>
      </c>
      <c r="C526" s="7" t="s">
        <v>121</v>
      </c>
      <c r="D526" t="str">
        <f>VLOOKUP(A526,Sheet2!$A$2:$G$96,3,FALSE)</f>
        <v>org milj</v>
      </c>
      <c r="E526" t="str">
        <f>VLOOKUP(A526,Sheet2!$A$2:$G$96,4,FALSE)</f>
        <v>PCB</v>
      </c>
      <c r="F526" s="1">
        <v>45000</v>
      </c>
      <c r="G526" t="str">
        <f t="shared" si="26"/>
        <v>slamtank</v>
      </c>
      <c r="H526" s="7"/>
      <c r="I526" t="str">
        <f t="shared" si="24"/>
        <v/>
      </c>
      <c r="J526" s="4" t="s">
        <v>119</v>
      </c>
      <c r="K526" t="str">
        <f>IF(LEN(VLOOKUP(B526,Sheet2!$B$2:$G$96,5,FALSE))=0,"",VLOOKUP(B526,Sheet2!$B$2:$G$96,5,FALSE))</f>
        <v/>
      </c>
      <c r="L526" t="str">
        <f>IF(LEN(VLOOKUP(B526,Sheet2!$B$2:$G$96,6,FALSE))=0,"",VLOOKUP(B526,Sheet2!$B$2:$G$96,6,FALSE))</f>
        <v/>
      </c>
      <c r="M526" t="b">
        <f t="shared" si="25"/>
        <v>0</v>
      </c>
      <c r="N526">
        <v>153</v>
      </c>
      <c r="O526" t="b">
        <f>VLOOKUP(A526,Sheet2!$A$2:$G$74,5,FALSE)</f>
        <v>0</v>
      </c>
    </row>
    <row r="527" spans="1:15" x14ac:dyDescent="0.25">
      <c r="A527" s="6" t="s">
        <v>99</v>
      </c>
      <c r="B527" t="str">
        <f>VLOOKUP($A527,Sheet2!$A$2:$B$82,2,FALSE)</f>
        <v>PCB 28</v>
      </c>
      <c r="C527" s="7" t="s">
        <v>121</v>
      </c>
      <c r="D527" t="str">
        <f>VLOOKUP(A527,Sheet2!$A$2:$G$96,3,FALSE)</f>
        <v>org milj</v>
      </c>
      <c r="E527" t="str">
        <f>VLOOKUP(A527,Sheet2!$A$2:$G$96,4,FALSE)</f>
        <v>PCB</v>
      </c>
      <c r="F527" s="1">
        <v>45000</v>
      </c>
      <c r="G527" t="str">
        <f t="shared" si="26"/>
        <v>inn</v>
      </c>
      <c r="H527" s="6"/>
      <c r="I527" t="str">
        <f t="shared" si="24"/>
        <v/>
      </c>
      <c r="J527" s="4" t="s">
        <v>119</v>
      </c>
      <c r="K527" t="str">
        <f>IF(LEN(VLOOKUP(B527,Sheet2!$B$2:$G$96,5,FALSE))=0,"",VLOOKUP(B527,Sheet2!$B$2:$G$96,5,FALSE))</f>
        <v/>
      </c>
      <c r="L527" t="str">
        <f>IF(LEN(VLOOKUP(B527,Sheet2!$B$2:$G$96,6,FALSE))=0,"",VLOOKUP(B527,Sheet2!$B$2:$G$96,6,FALSE))</f>
        <v/>
      </c>
      <c r="M527" t="b">
        <f t="shared" si="25"/>
        <v>0</v>
      </c>
      <c r="N527">
        <v>152</v>
      </c>
      <c r="O527" t="b">
        <f>VLOOKUP(A527,Sheet2!$A$2:$G$74,5,FALSE)</f>
        <v>0</v>
      </c>
    </row>
    <row r="528" spans="1:15" x14ac:dyDescent="0.25">
      <c r="A528" s="6" t="s">
        <v>99</v>
      </c>
      <c r="B528" t="str">
        <f>VLOOKUP($A528,Sheet2!$A$2:$B$82,2,FALSE)</f>
        <v>PCB 28</v>
      </c>
      <c r="C528" s="7" t="s">
        <v>121</v>
      </c>
      <c r="D528" t="str">
        <f>VLOOKUP(A528,Sheet2!$A$2:$G$96,3,FALSE)</f>
        <v>org milj</v>
      </c>
      <c r="E528" t="str">
        <f>VLOOKUP(A528,Sheet2!$A$2:$G$96,4,FALSE)</f>
        <v>PCB</v>
      </c>
      <c r="F528" s="1">
        <v>45000</v>
      </c>
      <c r="G528" t="str">
        <f t="shared" si="26"/>
        <v>ut</v>
      </c>
      <c r="H528" s="6"/>
      <c r="I528" t="str">
        <f t="shared" si="24"/>
        <v/>
      </c>
      <c r="J528" s="4" t="s">
        <v>119</v>
      </c>
      <c r="K528" t="str">
        <f>IF(LEN(VLOOKUP(B528,Sheet2!$B$2:$G$96,5,FALSE))=0,"",VLOOKUP(B528,Sheet2!$B$2:$G$96,5,FALSE))</f>
        <v/>
      </c>
      <c r="L528" t="str">
        <f>IF(LEN(VLOOKUP(B528,Sheet2!$B$2:$G$96,6,FALSE))=0,"",VLOOKUP(B528,Sheet2!$B$2:$G$96,6,FALSE))</f>
        <v/>
      </c>
      <c r="M528" t="b">
        <f t="shared" si="25"/>
        <v>0</v>
      </c>
      <c r="N528">
        <v>151</v>
      </c>
      <c r="O528" t="b">
        <f>VLOOKUP(A528,Sheet2!$A$2:$G$74,5,FALSE)</f>
        <v>0</v>
      </c>
    </row>
    <row r="529" spans="1:15" x14ac:dyDescent="0.25">
      <c r="A529" s="6" t="s">
        <v>100</v>
      </c>
      <c r="B529" t="str">
        <f>VLOOKUP($A529,Sheet2!$A$2:$B$82,2,FALSE)</f>
        <v>PCB 52</v>
      </c>
      <c r="C529" t="s">
        <v>11</v>
      </c>
      <c r="D529" t="str">
        <f>VLOOKUP(A529,Sheet2!$A$2:$G$96,3,FALSE)</f>
        <v>org milj</v>
      </c>
      <c r="E529" t="str">
        <f>VLOOKUP(A529,Sheet2!$A$2:$G$96,4,FALSE)</f>
        <v>PCB</v>
      </c>
      <c r="F529" s="1">
        <v>45000</v>
      </c>
      <c r="G529" t="str">
        <f t="shared" si="26"/>
        <v>slamtank</v>
      </c>
      <c r="H529" s="7"/>
      <c r="I529" t="str">
        <f t="shared" si="24"/>
        <v/>
      </c>
      <c r="J529" s="4" t="s">
        <v>119</v>
      </c>
      <c r="K529" t="str">
        <f>IF(LEN(VLOOKUP(B529,Sheet2!$B$2:$G$96,5,FALSE))=0,"",VLOOKUP(B529,Sheet2!$B$2:$G$96,5,FALSE))</f>
        <v/>
      </c>
      <c r="L529" t="str">
        <f>IF(LEN(VLOOKUP(B529,Sheet2!$B$2:$G$96,6,FALSE))=0,"",VLOOKUP(B529,Sheet2!$B$2:$G$96,6,FALSE))</f>
        <v/>
      </c>
      <c r="M529" t="b">
        <f t="shared" si="25"/>
        <v>0</v>
      </c>
      <c r="N529">
        <v>153</v>
      </c>
      <c r="O529" t="b">
        <f>VLOOKUP(A529,Sheet2!$A$2:$G$74,5,FALSE)</f>
        <v>0</v>
      </c>
    </row>
    <row r="530" spans="1:15" x14ac:dyDescent="0.25">
      <c r="A530" s="6" t="s">
        <v>100</v>
      </c>
      <c r="B530" t="str">
        <f>VLOOKUP($A530,Sheet2!$A$2:$B$82,2,FALSE)</f>
        <v>PCB 52</v>
      </c>
      <c r="C530" t="s">
        <v>11</v>
      </c>
      <c r="D530" t="str">
        <f>VLOOKUP(A530,Sheet2!$A$2:$G$96,3,FALSE)</f>
        <v>org milj</v>
      </c>
      <c r="E530" t="str">
        <f>VLOOKUP(A530,Sheet2!$A$2:$G$96,4,FALSE)</f>
        <v>PCB</v>
      </c>
      <c r="F530" s="1">
        <v>45000</v>
      </c>
      <c r="G530" t="str">
        <f t="shared" si="26"/>
        <v>inn</v>
      </c>
      <c r="H530" s="6" t="s">
        <v>137</v>
      </c>
      <c r="I530" t="b">
        <f t="shared" si="24"/>
        <v>1</v>
      </c>
      <c r="J530" s="4">
        <v>3.3E-3</v>
      </c>
      <c r="K530" t="str">
        <f>IF(LEN(VLOOKUP(B530,Sheet2!$B$2:$G$96,5,FALSE))=0,"",VLOOKUP(B530,Sheet2!$B$2:$G$96,5,FALSE))</f>
        <v/>
      </c>
      <c r="L530" t="str">
        <f>IF(LEN(VLOOKUP(B530,Sheet2!$B$2:$G$96,6,FALSE))=0,"",VLOOKUP(B530,Sheet2!$B$2:$G$96,6,FALSE))</f>
        <v/>
      </c>
      <c r="M530" t="b">
        <f t="shared" si="25"/>
        <v>0</v>
      </c>
      <c r="N530">
        <v>152</v>
      </c>
      <c r="O530" t="b">
        <f>VLOOKUP(A530,Sheet2!$A$2:$G$74,5,FALSE)</f>
        <v>0</v>
      </c>
    </row>
    <row r="531" spans="1:15" x14ac:dyDescent="0.25">
      <c r="A531" s="6" t="s">
        <v>100</v>
      </c>
      <c r="B531" t="str">
        <f>VLOOKUP($A531,Sheet2!$A$2:$B$82,2,FALSE)</f>
        <v>PCB 52</v>
      </c>
      <c r="C531" t="s">
        <v>11</v>
      </c>
      <c r="D531" t="str">
        <f>VLOOKUP(A531,Sheet2!$A$2:$G$96,3,FALSE)</f>
        <v>org milj</v>
      </c>
      <c r="E531" t="str">
        <f>VLOOKUP(A531,Sheet2!$A$2:$G$96,4,FALSE)</f>
        <v>PCB</v>
      </c>
      <c r="F531" s="1">
        <v>45000</v>
      </c>
      <c r="G531" t="str">
        <f t="shared" si="26"/>
        <v>ut</v>
      </c>
      <c r="H531" s="6" t="s">
        <v>126</v>
      </c>
      <c r="I531" t="b">
        <f t="shared" si="24"/>
        <v>1</v>
      </c>
      <c r="J531" s="4">
        <v>1.1000000000000001E-3</v>
      </c>
      <c r="K531" t="str">
        <f>IF(LEN(VLOOKUP(B531,Sheet2!$B$2:$G$96,5,FALSE))=0,"",VLOOKUP(B531,Sheet2!$B$2:$G$96,5,FALSE))</f>
        <v/>
      </c>
      <c r="L531" t="str">
        <f>IF(LEN(VLOOKUP(B531,Sheet2!$B$2:$G$96,6,FALSE))=0,"",VLOOKUP(B531,Sheet2!$B$2:$G$96,6,FALSE))</f>
        <v/>
      </c>
      <c r="M531" t="b">
        <f t="shared" si="25"/>
        <v>0</v>
      </c>
      <c r="N531">
        <v>151</v>
      </c>
      <c r="O531" t="b">
        <f>VLOOKUP(A531,Sheet2!$A$2:$G$74,5,FALSE)</f>
        <v>0</v>
      </c>
    </row>
    <row r="532" spans="1:15" x14ac:dyDescent="0.25">
      <c r="A532" s="6" t="s">
        <v>100</v>
      </c>
      <c r="B532" t="str">
        <f>VLOOKUP($A532,Sheet2!$A$2:$B$82,2,FALSE)</f>
        <v>PCB 52</v>
      </c>
      <c r="C532" s="7" t="s">
        <v>121</v>
      </c>
      <c r="D532" t="str">
        <f>VLOOKUP(A532,Sheet2!$A$2:$G$96,3,FALSE)</f>
        <v>org milj</v>
      </c>
      <c r="E532" t="str">
        <f>VLOOKUP(A532,Sheet2!$A$2:$G$96,4,FALSE)</f>
        <v>PCB</v>
      </c>
      <c r="F532" s="1">
        <v>45000</v>
      </c>
      <c r="G532" t="str">
        <f t="shared" si="26"/>
        <v>slamtank</v>
      </c>
      <c r="H532" s="7" t="s">
        <v>186</v>
      </c>
      <c r="I532" t="b">
        <f t="shared" si="24"/>
        <v>1</v>
      </c>
      <c r="J532" s="4">
        <v>1.6E-2</v>
      </c>
      <c r="K532" t="str">
        <f>IF(LEN(VLOOKUP(B532,Sheet2!$B$2:$G$96,5,FALSE))=0,"",VLOOKUP(B532,Sheet2!$B$2:$G$96,5,FALSE))</f>
        <v/>
      </c>
      <c r="L532" t="str">
        <f>IF(LEN(VLOOKUP(B532,Sheet2!$B$2:$G$96,6,FALSE))=0,"",VLOOKUP(B532,Sheet2!$B$2:$G$96,6,FALSE))</f>
        <v/>
      </c>
      <c r="M532" t="b">
        <f t="shared" si="25"/>
        <v>0</v>
      </c>
      <c r="N532">
        <v>153</v>
      </c>
      <c r="O532" t="b">
        <f>VLOOKUP(A532,Sheet2!$A$2:$G$74,5,FALSE)</f>
        <v>0</v>
      </c>
    </row>
    <row r="533" spans="1:15" x14ac:dyDescent="0.25">
      <c r="A533" s="6" t="s">
        <v>100</v>
      </c>
      <c r="B533" t="str">
        <f>VLOOKUP($A533,Sheet2!$A$2:$B$82,2,FALSE)</f>
        <v>PCB 52</v>
      </c>
      <c r="C533" s="7" t="s">
        <v>121</v>
      </c>
      <c r="D533" t="str">
        <f>VLOOKUP(A533,Sheet2!$A$2:$G$96,3,FALSE)</f>
        <v>org milj</v>
      </c>
      <c r="E533" t="str">
        <f>VLOOKUP(A533,Sheet2!$A$2:$G$96,4,FALSE)</f>
        <v>PCB</v>
      </c>
      <c r="F533" s="1">
        <v>45000</v>
      </c>
      <c r="G533" t="str">
        <f t="shared" si="26"/>
        <v>inn</v>
      </c>
      <c r="H533" s="6"/>
      <c r="I533" t="str">
        <f t="shared" si="24"/>
        <v/>
      </c>
      <c r="J533" s="4" t="s">
        <v>119</v>
      </c>
      <c r="K533" t="str">
        <f>IF(LEN(VLOOKUP(B533,Sheet2!$B$2:$G$96,5,FALSE))=0,"",VLOOKUP(B533,Sheet2!$B$2:$G$96,5,FALSE))</f>
        <v/>
      </c>
      <c r="L533" t="str">
        <f>IF(LEN(VLOOKUP(B533,Sheet2!$B$2:$G$96,6,FALSE))=0,"",VLOOKUP(B533,Sheet2!$B$2:$G$96,6,FALSE))</f>
        <v/>
      </c>
      <c r="M533" t="b">
        <f t="shared" si="25"/>
        <v>0</v>
      </c>
      <c r="N533">
        <v>152</v>
      </c>
      <c r="O533" t="b">
        <f>VLOOKUP(A533,Sheet2!$A$2:$G$74,5,FALSE)</f>
        <v>0</v>
      </c>
    </row>
    <row r="534" spans="1:15" x14ac:dyDescent="0.25">
      <c r="A534" s="6" t="s">
        <v>100</v>
      </c>
      <c r="B534" t="str">
        <f>VLOOKUP($A534,Sheet2!$A$2:$B$82,2,FALSE)</f>
        <v>PCB 52</v>
      </c>
      <c r="C534" s="7" t="s">
        <v>121</v>
      </c>
      <c r="D534" t="str">
        <f>VLOOKUP(A534,Sheet2!$A$2:$G$96,3,FALSE)</f>
        <v>org milj</v>
      </c>
      <c r="E534" t="str">
        <f>VLOOKUP(A534,Sheet2!$A$2:$G$96,4,FALSE)</f>
        <v>PCB</v>
      </c>
      <c r="F534" s="1">
        <v>45000</v>
      </c>
      <c r="G534" t="str">
        <f t="shared" si="26"/>
        <v>ut</v>
      </c>
      <c r="H534" s="6"/>
      <c r="I534" t="str">
        <f t="shared" si="24"/>
        <v/>
      </c>
      <c r="J534" s="4" t="s">
        <v>119</v>
      </c>
      <c r="K534" t="str">
        <f>IF(LEN(VLOOKUP(B534,Sheet2!$B$2:$G$96,5,FALSE))=0,"",VLOOKUP(B534,Sheet2!$B$2:$G$96,5,FALSE))</f>
        <v/>
      </c>
      <c r="L534" t="str">
        <f>IF(LEN(VLOOKUP(B534,Sheet2!$B$2:$G$96,6,FALSE))=0,"",VLOOKUP(B534,Sheet2!$B$2:$G$96,6,FALSE))</f>
        <v/>
      </c>
      <c r="M534" t="b">
        <f t="shared" si="25"/>
        <v>0</v>
      </c>
      <c r="N534">
        <v>151</v>
      </c>
      <c r="O534" t="b">
        <f>VLOOKUP(A534,Sheet2!$A$2:$G$74,5,FALSE)</f>
        <v>0</v>
      </c>
    </row>
    <row r="535" spans="1:15" x14ac:dyDescent="0.25">
      <c r="A535" t="s">
        <v>193</v>
      </c>
      <c r="B535" t="str">
        <f>VLOOKUP($A535,Sheet2!$A$2:$B$82,2,FALSE)</f>
        <v>PFBS</v>
      </c>
      <c r="C535" t="s">
        <v>11</v>
      </c>
      <c r="D535" t="str">
        <f>VLOOKUP(A535,Sheet2!$A$2:$G$96,3,FALSE)</f>
        <v>org milj</v>
      </c>
      <c r="E535" t="str">
        <f>VLOOKUP(A535,Sheet2!$A$2:$G$96,4,FALSE)</f>
        <v>PFAS</v>
      </c>
      <c r="F535" s="1">
        <v>44879</v>
      </c>
      <c r="G535" t="str">
        <f t="shared" si="26"/>
        <v>inn</v>
      </c>
      <c r="H535">
        <v>0.54500000000000004</v>
      </c>
      <c r="I535" t="b">
        <f t="shared" si="24"/>
        <v>0</v>
      </c>
      <c r="J535" s="4">
        <v>0.54500000000000004</v>
      </c>
      <c r="K535" t="str">
        <f>IF(LEN(VLOOKUP(B535,Sheet2!$B$2:$G$96,5,FALSE))=0,"",VLOOKUP(B535,Sheet2!$B$2:$G$96,5,FALSE))</f>
        <v/>
      </c>
      <c r="L535" t="str">
        <f>IF(LEN(VLOOKUP(B535,Sheet2!$B$2:$G$96,6,FALSE))=0,"",VLOOKUP(B535,Sheet2!$B$2:$G$96,6,FALSE))</f>
        <v/>
      </c>
      <c r="M535" t="b">
        <f t="shared" si="25"/>
        <v>0</v>
      </c>
      <c r="N535">
        <v>152</v>
      </c>
      <c r="O535" t="b">
        <f>VLOOKUP(A535,Sheet2!$A$2:$G$74,5,FALSE)</f>
        <v>0</v>
      </c>
    </row>
    <row r="536" spans="1:15" x14ac:dyDescent="0.25">
      <c r="A536" t="s">
        <v>193</v>
      </c>
      <c r="B536" t="str">
        <f>VLOOKUP($A536,Sheet2!$A$2:$B$82,2,FALSE)</f>
        <v>PFBS</v>
      </c>
      <c r="C536" t="s">
        <v>11</v>
      </c>
      <c r="D536" t="str">
        <f>VLOOKUP(A536,Sheet2!$A$2:$G$96,3,FALSE)</f>
        <v>org milj</v>
      </c>
      <c r="E536" t="str">
        <f>VLOOKUP(A536,Sheet2!$A$2:$G$96,4,FALSE)</f>
        <v>PFAS</v>
      </c>
      <c r="F536" s="1">
        <v>44858</v>
      </c>
      <c r="G536" t="str">
        <f t="shared" si="26"/>
        <v>inn</v>
      </c>
      <c r="I536" t="str">
        <f t="shared" si="24"/>
        <v/>
      </c>
      <c r="K536" t="str">
        <f>IF(LEN(VLOOKUP(B536,Sheet2!$B$2:$G$96,5,FALSE))=0,"",VLOOKUP(B536,Sheet2!$B$2:$G$96,5,FALSE))</f>
        <v/>
      </c>
      <c r="L536" t="str">
        <f>IF(LEN(VLOOKUP(B536,Sheet2!$B$2:$G$96,6,FALSE))=0,"",VLOOKUP(B536,Sheet2!$B$2:$G$96,6,FALSE))</f>
        <v/>
      </c>
      <c r="M536" t="str">
        <f t="shared" si="25"/>
        <v/>
      </c>
      <c r="N536">
        <v>152</v>
      </c>
      <c r="O536" t="b">
        <f>VLOOKUP(A536,Sheet2!$A$2:$G$74,5,FALSE)</f>
        <v>0</v>
      </c>
    </row>
    <row r="537" spans="1:15" x14ac:dyDescent="0.25">
      <c r="A537" t="s">
        <v>193</v>
      </c>
      <c r="B537" t="str">
        <f>VLOOKUP($A537,Sheet2!$A$2:$B$82,2,FALSE)</f>
        <v>PFBS</v>
      </c>
      <c r="C537" t="s">
        <v>11</v>
      </c>
      <c r="D537" t="str">
        <f>VLOOKUP(A537,Sheet2!$A$2:$G$96,3,FALSE)</f>
        <v>org milj</v>
      </c>
      <c r="E537" t="str">
        <f>VLOOKUP(A537,Sheet2!$A$2:$G$96,4,FALSE)</f>
        <v>PFAS</v>
      </c>
      <c r="F537" s="1">
        <v>44865</v>
      </c>
      <c r="G537" t="str">
        <f t="shared" si="26"/>
        <v>inn</v>
      </c>
      <c r="I537" t="str">
        <f t="shared" si="24"/>
        <v/>
      </c>
      <c r="K537" t="str">
        <f>IF(LEN(VLOOKUP(B537,Sheet2!$B$2:$G$96,5,FALSE))=0,"",VLOOKUP(B537,Sheet2!$B$2:$G$96,5,FALSE))</f>
        <v/>
      </c>
      <c r="L537" t="str">
        <f>IF(LEN(VLOOKUP(B537,Sheet2!$B$2:$G$96,6,FALSE))=0,"",VLOOKUP(B537,Sheet2!$B$2:$G$96,6,FALSE))</f>
        <v/>
      </c>
      <c r="M537" t="str">
        <f t="shared" si="25"/>
        <v/>
      </c>
      <c r="N537">
        <v>152</v>
      </c>
      <c r="O537" t="b">
        <f>VLOOKUP(A537,Sheet2!$A$2:$G$74,5,FALSE)</f>
        <v>0</v>
      </c>
    </row>
    <row r="538" spans="1:15" x14ac:dyDescent="0.25">
      <c r="A538" t="s">
        <v>193</v>
      </c>
      <c r="B538" t="str">
        <f>VLOOKUP($A538,Sheet2!$A$2:$B$82,2,FALSE)</f>
        <v>PFBS</v>
      </c>
      <c r="C538" t="s">
        <v>11</v>
      </c>
      <c r="D538" t="str">
        <f>VLOOKUP(A538,Sheet2!$A$2:$G$96,3,FALSE)</f>
        <v>org milj</v>
      </c>
      <c r="E538" t="str">
        <f>VLOOKUP(A538,Sheet2!$A$2:$G$96,4,FALSE)</f>
        <v>PFAS</v>
      </c>
      <c r="F538" s="1">
        <v>44872</v>
      </c>
      <c r="G538" t="str">
        <f t="shared" si="26"/>
        <v>inn</v>
      </c>
      <c r="I538" t="str">
        <f t="shared" si="24"/>
        <v/>
      </c>
      <c r="K538" t="str">
        <f>IF(LEN(VLOOKUP(B538,Sheet2!$B$2:$G$96,5,FALSE))=0,"",VLOOKUP(B538,Sheet2!$B$2:$G$96,5,FALSE))</f>
        <v/>
      </c>
      <c r="L538" t="str">
        <f>IF(LEN(VLOOKUP(B538,Sheet2!$B$2:$G$96,6,FALSE))=0,"",VLOOKUP(B538,Sheet2!$B$2:$G$96,6,FALSE))</f>
        <v/>
      </c>
      <c r="M538" t="str">
        <f t="shared" si="25"/>
        <v/>
      </c>
      <c r="N538">
        <v>152</v>
      </c>
      <c r="O538" t="b">
        <f>VLOOKUP(A538,Sheet2!$A$2:$G$74,5,FALSE)</f>
        <v>0</v>
      </c>
    </row>
    <row r="539" spans="1:15" x14ac:dyDescent="0.25">
      <c r="A539" t="s">
        <v>193</v>
      </c>
      <c r="B539" t="str">
        <f>VLOOKUP($A539,Sheet2!$A$2:$B$82,2,FALSE)</f>
        <v>PFBS</v>
      </c>
      <c r="C539" t="s">
        <v>11</v>
      </c>
      <c r="D539" t="str">
        <f>VLOOKUP(A539,Sheet2!$A$2:$G$96,3,FALSE)</f>
        <v>org milj</v>
      </c>
      <c r="E539" t="str">
        <f>VLOOKUP(A539,Sheet2!$A$2:$G$96,4,FALSE)</f>
        <v>PFAS</v>
      </c>
      <c r="F539" s="1">
        <v>44886</v>
      </c>
      <c r="G539" t="str">
        <f t="shared" si="26"/>
        <v>inn</v>
      </c>
      <c r="I539" t="str">
        <f t="shared" si="24"/>
        <v/>
      </c>
      <c r="K539" t="str">
        <f>IF(LEN(VLOOKUP(B539,Sheet2!$B$2:$G$96,5,FALSE))=0,"",VLOOKUP(B539,Sheet2!$B$2:$G$96,5,FALSE))</f>
        <v/>
      </c>
      <c r="L539" t="str">
        <f>IF(LEN(VLOOKUP(B539,Sheet2!$B$2:$G$96,6,FALSE))=0,"",VLOOKUP(B539,Sheet2!$B$2:$G$96,6,FALSE))</f>
        <v/>
      </c>
      <c r="M539" t="str">
        <f t="shared" si="25"/>
        <v/>
      </c>
      <c r="N539">
        <v>152</v>
      </c>
      <c r="O539" t="b">
        <f>VLOOKUP(A539,Sheet2!$A$2:$G$74,5,FALSE)</f>
        <v>0</v>
      </c>
    </row>
    <row r="540" spans="1:15" x14ac:dyDescent="0.25">
      <c r="A540" t="s">
        <v>193</v>
      </c>
      <c r="B540" t="str">
        <f>VLOOKUP($A540,Sheet2!$A$2:$B$82,2,FALSE)</f>
        <v>PFBS</v>
      </c>
      <c r="C540" t="s">
        <v>11</v>
      </c>
      <c r="D540" t="str">
        <f>VLOOKUP(A540,Sheet2!$A$2:$G$96,3,FALSE)</f>
        <v>org milj</v>
      </c>
      <c r="E540" t="str">
        <f>VLOOKUP(A540,Sheet2!$A$2:$G$96,4,FALSE)</f>
        <v>PFAS</v>
      </c>
      <c r="F540" s="1">
        <v>44907</v>
      </c>
      <c r="G540" t="str">
        <f t="shared" si="26"/>
        <v>inn</v>
      </c>
      <c r="I540" t="str">
        <f t="shared" si="24"/>
        <v/>
      </c>
      <c r="K540" t="str">
        <f>IF(LEN(VLOOKUP(B540,Sheet2!$B$2:$G$96,5,FALSE))=0,"",VLOOKUP(B540,Sheet2!$B$2:$G$96,5,FALSE))</f>
        <v/>
      </c>
      <c r="L540" t="str">
        <f>IF(LEN(VLOOKUP(B540,Sheet2!$B$2:$G$96,6,FALSE))=0,"",VLOOKUP(B540,Sheet2!$B$2:$G$96,6,FALSE))</f>
        <v/>
      </c>
      <c r="M540" t="str">
        <f t="shared" si="25"/>
        <v/>
      </c>
      <c r="N540">
        <v>152</v>
      </c>
      <c r="O540" t="b">
        <f>VLOOKUP(A540,Sheet2!$A$2:$G$74,5,FALSE)</f>
        <v>0</v>
      </c>
    </row>
    <row r="541" spans="1:15" x14ac:dyDescent="0.25">
      <c r="A541" t="s">
        <v>193</v>
      </c>
      <c r="B541" t="str">
        <f>VLOOKUP($A541,Sheet2!$A$2:$B$82,2,FALSE)</f>
        <v>PFBS</v>
      </c>
      <c r="C541" t="s">
        <v>11</v>
      </c>
      <c r="D541" t="str">
        <f>VLOOKUP(A541,Sheet2!$A$2:$G$96,3,FALSE)</f>
        <v>org milj</v>
      </c>
      <c r="E541" t="str">
        <f>VLOOKUP(A541,Sheet2!$A$2:$G$96,4,FALSE)</f>
        <v>PFAS</v>
      </c>
      <c r="F541" s="1">
        <v>44970</v>
      </c>
      <c r="G541" t="str">
        <f t="shared" si="26"/>
        <v>inn</v>
      </c>
      <c r="I541" t="str">
        <f t="shared" si="24"/>
        <v/>
      </c>
      <c r="K541" t="str">
        <f>IF(LEN(VLOOKUP(B541,Sheet2!$B$2:$G$96,5,FALSE))=0,"",VLOOKUP(B541,Sheet2!$B$2:$G$96,5,FALSE))</f>
        <v/>
      </c>
      <c r="L541" t="str">
        <f>IF(LEN(VLOOKUP(B541,Sheet2!$B$2:$G$96,6,FALSE))=0,"",VLOOKUP(B541,Sheet2!$B$2:$G$96,6,FALSE))</f>
        <v/>
      </c>
      <c r="M541" t="str">
        <f t="shared" si="25"/>
        <v/>
      </c>
      <c r="N541">
        <v>152</v>
      </c>
      <c r="O541" t="b">
        <f>VLOOKUP(A541,Sheet2!$A$2:$G$74,5,FALSE)</f>
        <v>0</v>
      </c>
    </row>
    <row r="542" spans="1:15" x14ac:dyDescent="0.25">
      <c r="A542" t="s">
        <v>193</v>
      </c>
      <c r="B542" t="str">
        <f>VLOOKUP($A542,Sheet2!$A$2:$B$82,2,FALSE)</f>
        <v>PFBS</v>
      </c>
      <c r="C542" t="s">
        <v>11</v>
      </c>
      <c r="D542" t="str">
        <f>VLOOKUP(A542,Sheet2!$A$2:$G$96,3,FALSE)</f>
        <v>org milj</v>
      </c>
      <c r="E542" t="str">
        <f>VLOOKUP(A542,Sheet2!$A$2:$G$96,4,FALSE)</f>
        <v>PFAS</v>
      </c>
      <c r="F542" s="1">
        <v>44984</v>
      </c>
      <c r="G542" t="str">
        <f t="shared" si="26"/>
        <v>inn</v>
      </c>
      <c r="I542" t="str">
        <f t="shared" si="24"/>
        <v/>
      </c>
      <c r="K542" t="str">
        <f>IF(LEN(VLOOKUP(B542,Sheet2!$B$2:$G$96,5,FALSE))=0,"",VLOOKUP(B542,Sheet2!$B$2:$G$96,5,FALSE))</f>
        <v/>
      </c>
      <c r="L542" t="str">
        <f>IF(LEN(VLOOKUP(B542,Sheet2!$B$2:$G$96,6,FALSE))=0,"",VLOOKUP(B542,Sheet2!$B$2:$G$96,6,FALSE))</f>
        <v/>
      </c>
      <c r="M542" t="str">
        <f t="shared" si="25"/>
        <v/>
      </c>
      <c r="N542">
        <v>152</v>
      </c>
      <c r="O542" t="b">
        <f>VLOOKUP(A542,Sheet2!$A$2:$G$74,5,FALSE)</f>
        <v>0</v>
      </c>
    </row>
    <row r="543" spans="1:15" x14ac:dyDescent="0.25">
      <c r="A543" t="s">
        <v>193</v>
      </c>
      <c r="B543" t="str">
        <f>VLOOKUP($A543,Sheet2!$A$2:$B$82,2,FALSE)</f>
        <v>PFBS</v>
      </c>
      <c r="C543" t="s">
        <v>11</v>
      </c>
      <c r="D543" t="str">
        <f>VLOOKUP(A543,Sheet2!$A$2:$G$96,3,FALSE)</f>
        <v>org milj</v>
      </c>
      <c r="E543" t="str">
        <f>VLOOKUP(A543,Sheet2!$A$2:$G$96,4,FALSE)</f>
        <v>PFAS</v>
      </c>
      <c r="F543" s="1">
        <v>44879</v>
      </c>
      <c r="G543" t="str">
        <f t="shared" si="26"/>
        <v>ut</v>
      </c>
      <c r="H543">
        <v>0.54300000000000004</v>
      </c>
      <c r="I543" t="b">
        <f t="shared" si="24"/>
        <v>0</v>
      </c>
      <c r="J543" s="4">
        <v>0.54300000000000004</v>
      </c>
      <c r="K543" t="str">
        <f>IF(LEN(VLOOKUP(B543,Sheet2!$B$2:$G$96,5,FALSE))=0,"",VLOOKUP(B543,Sheet2!$B$2:$G$96,5,FALSE))</f>
        <v/>
      </c>
      <c r="L543" t="str">
        <f>IF(LEN(VLOOKUP(B543,Sheet2!$B$2:$G$96,6,FALSE))=0,"",VLOOKUP(B543,Sheet2!$B$2:$G$96,6,FALSE))</f>
        <v/>
      </c>
      <c r="M543" t="b">
        <f t="shared" si="25"/>
        <v>0</v>
      </c>
      <c r="N543">
        <v>151</v>
      </c>
      <c r="O543" t="b">
        <f>VLOOKUP(A543,Sheet2!$A$2:$G$74,5,FALSE)</f>
        <v>0</v>
      </c>
    </row>
    <row r="544" spans="1:15" x14ac:dyDescent="0.25">
      <c r="A544" t="s">
        <v>193</v>
      </c>
      <c r="B544" t="str">
        <f>VLOOKUP($A544,Sheet2!$A$2:$B$82,2,FALSE)</f>
        <v>PFBS</v>
      </c>
      <c r="C544" t="s">
        <v>11</v>
      </c>
      <c r="D544" t="str">
        <f>VLOOKUP(A544,Sheet2!$A$2:$G$96,3,FALSE)</f>
        <v>org milj</v>
      </c>
      <c r="E544" t="str">
        <f>VLOOKUP(A544,Sheet2!$A$2:$G$96,4,FALSE)</f>
        <v>PFAS</v>
      </c>
      <c r="F544" s="1">
        <v>44858</v>
      </c>
      <c r="G544" t="str">
        <f t="shared" si="26"/>
        <v>ut</v>
      </c>
      <c r="I544" t="str">
        <f t="shared" si="24"/>
        <v/>
      </c>
      <c r="K544" t="str">
        <f>IF(LEN(VLOOKUP(B544,Sheet2!$B$2:$G$96,5,FALSE))=0,"",VLOOKUP(B544,Sheet2!$B$2:$G$96,5,FALSE))</f>
        <v/>
      </c>
      <c r="L544" t="str">
        <f>IF(LEN(VLOOKUP(B544,Sheet2!$B$2:$G$96,6,FALSE))=0,"",VLOOKUP(B544,Sheet2!$B$2:$G$96,6,FALSE))</f>
        <v/>
      </c>
      <c r="M544" t="str">
        <f t="shared" si="25"/>
        <v/>
      </c>
      <c r="N544">
        <v>151</v>
      </c>
      <c r="O544" t="b">
        <f>VLOOKUP(A544,Sheet2!$A$2:$G$74,5,FALSE)</f>
        <v>0</v>
      </c>
    </row>
    <row r="545" spans="1:15" x14ac:dyDescent="0.25">
      <c r="A545" t="s">
        <v>193</v>
      </c>
      <c r="B545" t="str">
        <f>VLOOKUP($A545,Sheet2!$A$2:$B$82,2,FALSE)</f>
        <v>PFBS</v>
      </c>
      <c r="C545" t="s">
        <v>11</v>
      </c>
      <c r="D545" t="str">
        <f>VLOOKUP(A545,Sheet2!$A$2:$G$96,3,FALSE)</f>
        <v>org milj</v>
      </c>
      <c r="E545" t="str">
        <f>VLOOKUP(A545,Sheet2!$A$2:$G$96,4,FALSE)</f>
        <v>PFAS</v>
      </c>
      <c r="F545" s="1">
        <v>44865</v>
      </c>
      <c r="G545" t="str">
        <f t="shared" si="26"/>
        <v>ut</v>
      </c>
      <c r="I545" t="str">
        <f t="shared" si="24"/>
        <v/>
      </c>
      <c r="K545" t="str">
        <f>IF(LEN(VLOOKUP(B545,Sheet2!$B$2:$G$96,5,FALSE))=0,"",VLOOKUP(B545,Sheet2!$B$2:$G$96,5,FALSE))</f>
        <v/>
      </c>
      <c r="L545" t="str">
        <f>IF(LEN(VLOOKUP(B545,Sheet2!$B$2:$G$96,6,FALSE))=0,"",VLOOKUP(B545,Sheet2!$B$2:$G$96,6,FALSE))</f>
        <v/>
      </c>
      <c r="M545" t="str">
        <f t="shared" si="25"/>
        <v/>
      </c>
      <c r="N545">
        <v>151</v>
      </c>
      <c r="O545" t="b">
        <f>VLOOKUP(A545,Sheet2!$A$2:$G$74,5,FALSE)</f>
        <v>0</v>
      </c>
    </row>
    <row r="546" spans="1:15" x14ac:dyDescent="0.25">
      <c r="A546" t="s">
        <v>193</v>
      </c>
      <c r="B546" t="str">
        <f>VLOOKUP($A546,Sheet2!$A$2:$B$82,2,FALSE)</f>
        <v>PFBS</v>
      </c>
      <c r="C546" t="s">
        <v>11</v>
      </c>
      <c r="D546" t="str">
        <f>VLOOKUP(A546,Sheet2!$A$2:$G$96,3,FALSE)</f>
        <v>org milj</v>
      </c>
      <c r="E546" t="str">
        <f>VLOOKUP(A546,Sheet2!$A$2:$G$96,4,FALSE)</f>
        <v>PFAS</v>
      </c>
      <c r="F546" s="1">
        <v>44872</v>
      </c>
      <c r="G546" t="str">
        <f t="shared" si="26"/>
        <v>ut</v>
      </c>
      <c r="I546" t="str">
        <f t="shared" si="24"/>
        <v/>
      </c>
      <c r="K546" t="str">
        <f>IF(LEN(VLOOKUP(B546,Sheet2!$B$2:$G$96,5,FALSE))=0,"",VLOOKUP(B546,Sheet2!$B$2:$G$96,5,FALSE))</f>
        <v/>
      </c>
      <c r="L546" t="str">
        <f>IF(LEN(VLOOKUP(B546,Sheet2!$B$2:$G$96,6,FALSE))=0,"",VLOOKUP(B546,Sheet2!$B$2:$G$96,6,FALSE))</f>
        <v/>
      </c>
      <c r="M546" t="str">
        <f t="shared" si="25"/>
        <v/>
      </c>
      <c r="N546">
        <v>151</v>
      </c>
      <c r="O546" t="b">
        <f>VLOOKUP(A546,Sheet2!$A$2:$G$74,5,FALSE)</f>
        <v>0</v>
      </c>
    </row>
    <row r="547" spans="1:15" x14ac:dyDescent="0.25">
      <c r="A547" t="s">
        <v>193</v>
      </c>
      <c r="B547" t="str">
        <f>VLOOKUP($A547,Sheet2!$A$2:$B$82,2,FALSE)</f>
        <v>PFBS</v>
      </c>
      <c r="C547" t="s">
        <v>11</v>
      </c>
      <c r="D547" t="str">
        <f>VLOOKUP(A547,Sheet2!$A$2:$G$96,3,FALSE)</f>
        <v>org milj</v>
      </c>
      <c r="E547" t="str">
        <f>VLOOKUP(A547,Sheet2!$A$2:$G$96,4,FALSE)</f>
        <v>PFAS</v>
      </c>
      <c r="F547" s="1">
        <v>44886</v>
      </c>
      <c r="G547" t="str">
        <f t="shared" si="26"/>
        <v>ut</v>
      </c>
      <c r="I547" t="str">
        <f t="shared" si="24"/>
        <v/>
      </c>
      <c r="K547" t="str">
        <f>IF(LEN(VLOOKUP(B547,Sheet2!$B$2:$G$96,5,FALSE))=0,"",VLOOKUP(B547,Sheet2!$B$2:$G$96,5,FALSE))</f>
        <v/>
      </c>
      <c r="L547" t="str">
        <f>IF(LEN(VLOOKUP(B547,Sheet2!$B$2:$G$96,6,FALSE))=0,"",VLOOKUP(B547,Sheet2!$B$2:$G$96,6,FALSE))</f>
        <v/>
      </c>
      <c r="M547" t="str">
        <f t="shared" si="25"/>
        <v/>
      </c>
      <c r="N547">
        <v>151</v>
      </c>
      <c r="O547" t="b">
        <f>VLOOKUP(A547,Sheet2!$A$2:$G$74,5,FALSE)</f>
        <v>0</v>
      </c>
    </row>
    <row r="548" spans="1:15" x14ac:dyDescent="0.25">
      <c r="A548" t="s">
        <v>193</v>
      </c>
      <c r="B548" t="str">
        <f>VLOOKUP($A548,Sheet2!$A$2:$B$82,2,FALSE)</f>
        <v>PFBS</v>
      </c>
      <c r="C548" t="s">
        <v>11</v>
      </c>
      <c r="D548" t="str">
        <f>VLOOKUP(A548,Sheet2!$A$2:$G$96,3,FALSE)</f>
        <v>org milj</v>
      </c>
      <c r="E548" t="str">
        <f>VLOOKUP(A548,Sheet2!$A$2:$G$96,4,FALSE)</f>
        <v>PFAS</v>
      </c>
      <c r="F548" s="1">
        <v>44907</v>
      </c>
      <c r="G548" t="str">
        <f t="shared" si="26"/>
        <v>ut</v>
      </c>
      <c r="I548" t="str">
        <f t="shared" si="24"/>
        <v/>
      </c>
      <c r="K548" t="str">
        <f>IF(LEN(VLOOKUP(B548,Sheet2!$B$2:$G$96,5,FALSE))=0,"",VLOOKUP(B548,Sheet2!$B$2:$G$96,5,FALSE))</f>
        <v/>
      </c>
      <c r="L548" t="str">
        <f>IF(LEN(VLOOKUP(B548,Sheet2!$B$2:$G$96,6,FALSE))=0,"",VLOOKUP(B548,Sheet2!$B$2:$G$96,6,FALSE))</f>
        <v/>
      </c>
      <c r="M548" t="str">
        <f t="shared" si="25"/>
        <v/>
      </c>
      <c r="N548">
        <v>151</v>
      </c>
      <c r="O548" t="b">
        <f>VLOOKUP(A548,Sheet2!$A$2:$G$74,5,FALSE)</f>
        <v>0</v>
      </c>
    </row>
    <row r="549" spans="1:15" x14ac:dyDescent="0.25">
      <c r="A549" t="s">
        <v>193</v>
      </c>
      <c r="B549" t="str">
        <f>VLOOKUP($A549,Sheet2!$A$2:$B$82,2,FALSE)</f>
        <v>PFBS</v>
      </c>
      <c r="C549" t="s">
        <v>11</v>
      </c>
      <c r="D549" t="str">
        <f>VLOOKUP(A549,Sheet2!$A$2:$G$96,3,FALSE)</f>
        <v>org milj</v>
      </c>
      <c r="E549" t="str">
        <f>VLOOKUP(A549,Sheet2!$A$2:$G$96,4,FALSE)</f>
        <v>PFAS</v>
      </c>
      <c r="F549" s="1">
        <v>44970</v>
      </c>
      <c r="G549" t="str">
        <f t="shared" si="26"/>
        <v>ut</v>
      </c>
      <c r="I549" t="str">
        <f t="shared" si="24"/>
        <v/>
      </c>
      <c r="K549" t="str">
        <f>IF(LEN(VLOOKUP(B549,Sheet2!$B$2:$G$96,5,FALSE))=0,"",VLOOKUP(B549,Sheet2!$B$2:$G$96,5,FALSE))</f>
        <v/>
      </c>
      <c r="L549" t="str">
        <f>IF(LEN(VLOOKUP(B549,Sheet2!$B$2:$G$96,6,FALSE))=0,"",VLOOKUP(B549,Sheet2!$B$2:$G$96,6,FALSE))</f>
        <v/>
      </c>
      <c r="M549" t="str">
        <f t="shared" si="25"/>
        <v/>
      </c>
      <c r="N549">
        <v>151</v>
      </c>
      <c r="O549" t="b">
        <f>VLOOKUP(A549,Sheet2!$A$2:$G$74,5,FALSE)</f>
        <v>0</v>
      </c>
    </row>
    <row r="550" spans="1:15" x14ac:dyDescent="0.25">
      <c r="A550" t="s">
        <v>193</v>
      </c>
      <c r="B550" t="str">
        <f>VLOOKUP($A550,Sheet2!$A$2:$B$82,2,FALSE)</f>
        <v>PFBS</v>
      </c>
      <c r="C550" t="s">
        <v>11</v>
      </c>
      <c r="D550" t="str">
        <f>VLOOKUP(A550,Sheet2!$A$2:$G$96,3,FALSE)</f>
        <v>org milj</v>
      </c>
      <c r="E550" t="str">
        <f>VLOOKUP(A550,Sheet2!$A$2:$G$96,4,FALSE)</f>
        <v>PFAS</v>
      </c>
      <c r="F550" s="1">
        <v>44984</v>
      </c>
      <c r="G550" t="str">
        <f t="shared" si="26"/>
        <v>ut</v>
      </c>
      <c r="I550" t="str">
        <f t="shared" si="24"/>
        <v/>
      </c>
      <c r="K550" t="str">
        <f>IF(LEN(VLOOKUP(B550,Sheet2!$B$2:$G$96,5,FALSE))=0,"",VLOOKUP(B550,Sheet2!$B$2:$G$96,5,FALSE))</f>
        <v/>
      </c>
      <c r="L550" t="str">
        <f>IF(LEN(VLOOKUP(B550,Sheet2!$B$2:$G$96,6,FALSE))=0,"",VLOOKUP(B550,Sheet2!$B$2:$G$96,6,FALSE))</f>
        <v/>
      </c>
      <c r="M550" t="str">
        <f t="shared" si="25"/>
        <v/>
      </c>
      <c r="N550">
        <v>151</v>
      </c>
      <c r="O550" t="b">
        <f>VLOOKUP(A550,Sheet2!$A$2:$G$74,5,FALSE)</f>
        <v>0</v>
      </c>
    </row>
    <row r="551" spans="1:15" x14ac:dyDescent="0.25">
      <c r="A551" t="s">
        <v>49</v>
      </c>
      <c r="B551" t="str">
        <f>VLOOKUP($A551,Sheet2!$A$2:$B$82,2,FALSE)</f>
        <v>PFHxA</v>
      </c>
      <c r="C551" t="s">
        <v>11</v>
      </c>
      <c r="D551" t="str">
        <f>VLOOKUP(A551,Sheet2!$A$2:$G$96,3,FALSE)</f>
        <v>org milj</v>
      </c>
      <c r="E551" t="str">
        <f>VLOOKUP(A551,Sheet2!$A$2:$G$96,4,FALSE)</f>
        <v>PFAS</v>
      </c>
      <c r="F551" s="1">
        <v>44879</v>
      </c>
      <c r="G551" t="str">
        <f t="shared" si="26"/>
        <v>inn</v>
      </c>
      <c r="H551">
        <v>0.155</v>
      </c>
      <c r="I551" t="b">
        <f t="shared" si="24"/>
        <v>0</v>
      </c>
      <c r="J551" s="4">
        <v>0.155</v>
      </c>
      <c r="K551" t="str">
        <f>IF(LEN(VLOOKUP(B551,Sheet2!$B$2:$G$96,5,FALSE))=0,"",VLOOKUP(B551,Sheet2!$B$2:$G$96,5,FALSE))</f>
        <v/>
      </c>
      <c r="L551" t="str">
        <f>IF(LEN(VLOOKUP(B551,Sheet2!$B$2:$G$96,6,FALSE))=0,"",VLOOKUP(B551,Sheet2!$B$2:$G$96,6,FALSE))</f>
        <v/>
      </c>
      <c r="M551" t="b">
        <f t="shared" si="25"/>
        <v>0</v>
      </c>
      <c r="N551">
        <v>152</v>
      </c>
      <c r="O551" t="b">
        <f>VLOOKUP(A551,Sheet2!$A$2:$G$74,5,FALSE)</f>
        <v>0</v>
      </c>
    </row>
    <row r="552" spans="1:15" x14ac:dyDescent="0.25">
      <c r="A552" t="s">
        <v>49</v>
      </c>
      <c r="B552" t="str">
        <f>VLOOKUP($A552,Sheet2!$A$2:$B$82,2,FALSE)</f>
        <v>PFHxA</v>
      </c>
      <c r="C552" t="s">
        <v>11</v>
      </c>
      <c r="D552" t="str">
        <f>VLOOKUP(A552,Sheet2!$A$2:$G$96,3,FALSE)</f>
        <v>org milj</v>
      </c>
      <c r="E552" t="str">
        <f>VLOOKUP(A552,Sheet2!$A$2:$G$96,4,FALSE)</f>
        <v>PFAS</v>
      </c>
      <c r="F552" s="1">
        <v>44858</v>
      </c>
      <c r="G552" t="str">
        <f t="shared" si="26"/>
        <v>inn</v>
      </c>
      <c r="I552" t="str">
        <f t="shared" si="24"/>
        <v/>
      </c>
      <c r="K552" t="str">
        <f>IF(LEN(VLOOKUP(B552,Sheet2!$B$2:$G$96,5,FALSE))=0,"",VLOOKUP(B552,Sheet2!$B$2:$G$96,5,FALSE))</f>
        <v/>
      </c>
      <c r="L552" t="str">
        <f>IF(LEN(VLOOKUP(B552,Sheet2!$B$2:$G$96,6,FALSE))=0,"",VLOOKUP(B552,Sheet2!$B$2:$G$96,6,FALSE))</f>
        <v/>
      </c>
      <c r="M552" t="str">
        <f t="shared" si="25"/>
        <v/>
      </c>
      <c r="N552">
        <v>152</v>
      </c>
      <c r="O552" t="b">
        <f>VLOOKUP(A552,Sheet2!$A$2:$G$74,5,FALSE)</f>
        <v>0</v>
      </c>
    </row>
    <row r="553" spans="1:15" x14ac:dyDescent="0.25">
      <c r="A553" t="s">
        <v>49</v>
      </c>
      <c r="B553" t="str">
        <f>VLOOKUP($A553,Sheet2!$A$2:$B$82,2,FALSE)</f>
        <v>PFHxA</v>
      </c>
      <c r="C553" t="s">
        <v>11</v>
      </c>
      <c r="D553" t="str">
        <f>VLOOKUP(A553,Sheet2!$A$2:$G$96,3,FALSE)</f>
        <v>org milj</v>
      </c>
      <c r="E553" t="str">
        <f>VLOOKUP(A553,Sheet2!$A$2:$G$96,4,FALSE)</f>
        <v>PFAS</v>
      </c>
      <c r="F553" s="1">
        <v>44865</v>
      </c>
      <c r="G553" t="str">
        <f t="shared" si="26"/>
        <v>inn</v>
      </c>
      <c r="I553" t="str">
        <f t="shared" si="24"/>
        <v/>
      </c>
      <c r="K553" t="str">
        <f>IF(LEN(VLOOKUP(B553,Sheet2!$B$2:$G$96,5,FALSE))=0,"",VLOOKUP(B553,Sheet2!$B$2:$G$96,5,FALSE))</f>
        <v/>
      </c>
      <c r="L553" t="str">
        <f>IF(LEN(VLOOKUP(B553,Sheet2!$B$2:$G$96,6,FALSE))=0,"",VLOOKUP(B553,Sheet2!$B$2:$G$96,6,FALSE))</f>
        <v/>
      </c>
      <c r="M553" t="str">
        <f t="shared" si="25"/>
        <v/>
      </c>
      <c r="N553">
        <v>152</v>
      </c>
      <c r="O553" t="b">
        <f>VLOOKUP(A553,Sheet2!$A$2:$G$74,5,FALSE)</f>
        <v>0</v>
      </c>
    </row>
    <row r="554" spans="1:15" x14ac:dyDescent="0.25">
      <c r="A554" t="s">
        <v>49</v>
      </c>
      <c r="B554" t="str">
        <f>VLOOKUP($A554,Sheet2!$A$2:$B$82,2,FALSE)</f>
        <v>PFHxA</v>
      </c>
      <c r="C554" t="s">
        <v>11</v>
      </c>
      <c r="D554" t="str">
        <f>VLOOKUP(A554,Sheet2!$A$2:$G$96,3,FALSE)</f>
        <v>org milj</v>
      </c>
      <c r="E554" t="str">
        <f>VLOOKUP(A554,Sheet2!$A$2:$G$96,4,FALSE)</f>
        <v>PFAS</v>
      </c>
      <c r="F554" s="1">
        <v>44872</v>
      </c>
      <c r="G554" t="str">
        <f t="shared" si="26"/>
        <v>inn</v>
      </c>
      <c r="I554" t="str">
        <f t="shared" si="24"/>
        <v/>
      </c>
      <c r="K554" t="str">
        <f>IF(LEN(VLOOKUP(B554,Sheet2!$B$2:$G$96,5,FALSE))=0,"",VLOOKUP(B554,Sheet2!$B$2:$G$96,5,FALSE))</f>
        <v/>
      </c>
      <c r="L554" t="str">
        <f>IF(LEN(VLOOKUP(B554,Sheet2!$B$2:$G$96,6,FALSE))=0,"",VLOOKUP(B554,Sheet2!$B$2:$G$96,6,FALSE))</f>
        <v/>
      </c>
      <c r="M554" t="str">
        <f t="shared" si="25"/>
        <v/>
      </c>
      <c r="N554">
        <v>152</v>
      </c>
      <c r="O554" t="b">
        <f>VLOOKUP(A554,Sheet2!$A$2:$G$74,5,FALSE)</f>
        <v>0</v>
      </c>
    </row>
    <row r="555" spans="1:15" x14ac:dyDescent="0.25">
      <c r="A555" t="s">
        <v>49</v>
      </c>
      <c r="B555" t="str">
        <f>VLOOKUP($A555,Sheet2!$A$2:$B$82,2,FALSE)</f>
        <v>PFHxA</v>
      </c>
      <c r="C555" t="s">
        <v>11</v>
      </c>
      <c r="D555" t="str">
        <f>VLOOKUP(A555,Sheet2!$A$2:$G$96,3,FALSE)</f>
        <v>org milj</v>
      </c>
      <c r="E555" t="str">
        <f>VLOOKUP(A555,Sheet2!$A$2:$G$96,4,FALSE)</f>
        <v>PFAS</v>
      </c>
      <c r="F555" s="1">
        <v>44886</v>
      </c>
      <c r="G555" t="str">
        <f t="shared" si="26"/>
        <v>inn</v>
      </c>
      <c r="I555" t="str">
        <f t="shared" si="24"/>
        <v/>
      </c>
      <c r="K555" t="str">
        <f>IF(LEN(VLOOKUP(B555,Sheet2!$B$2:$G$96,5,FALSE))=0,"",VLOOKUP(B555,Sheet2!$B$2:$G$96,5,FALSE))</f>
        <v/>
      </c>
      <c r="L555" t="str">
        <f>IF(LEN(VLOOKUP(B555,Sheet2!$B$2:$G$96,6,FALSE))=0,"",VLOOKUP(B555,Sheet2!$B$2:$G$96,6,FALSE))</f>
        <v/>
      </c>
      <c r="M555" t="str">
        <f t="shared" si="25"/>
        <v/>
      </c>
      <c r="N555">
        <v>152</v>
      </c>
      <c r="O555" t="b">
        <f>VLOOKUP(A555,Sheet2!$A$2:$G$74,5,FALSE)</f>
        <v>0</v>
      </c>
    </row>
    <row r="556" spans="1:15" x14ac:dyDescent="0.25">
      <c r="A556" t="s">
        <v>49</v>
      </c>
      <c r="B556" t="str">
        <f>VLOOKUP($A556,Sheet2!$A$2:$B$82,2,FALSE)</f>
        <v>PFHxA</v>
      </c>
      <c r="C556" t="s">
        <v>11</v>
      </c>
      <c r="D556" t="str">
        <f>VLOOKUP(A556,Sheet2!$A$2:$G$96,3,FALSE)</f>
        <v>org milj</v>
      </c>
      <c r="E556" t="str">
        <f>VLOOKUP(A556,Sheet2!$A$2:$G$96,4,FALSE)</f>
        <v>PFAS</v>
      </c>
      <c r="F556" s="1">
        <v>44907</v>
      </c>
      <c r="G556" t="str">
        <f t="shared" si="26"/>
        <v>inn</v>
      </c>
      <c r="I556" t="str">
        <f t="shared" si="24"/>
        <v/>
      </c>
      <c r="K556" t="str">
        <f>IF(LEN(VLOOKUP(B556,Sheet2!$B$2:$G$96,5,FALSE))=0,"",VLOOKUP(B556,Sheet2!$B$2:$G$96,5,FALSE))</f>
        <v/>
      </c>
      <c r="L556" t="str">
        <f>IF(LEN(VLOOKUP(B556,Sheet2!$B$2:$G$96,6,FALSE))=0,"",VLOOKUP(B556,Sheet2!$B$2:$G$96,6,FALSE))</f>
        <v/>
      </c>
      <c r="M556" t="str">
        <f t="shared" si="25"/>
        <v/>
      </c>
      <c r="N556">
        <v>152</v>
      </c>
      <c r="O556" t="b">
        <f>VLOOKUP(A556,Sheet2!$A$2:$G$74,5,FALSE)</f>
        <v>0</v>
      </c>
    </row>
    <row r="557" spans="1:15" x14ac:dyDescent="0.25">
      <c r="A557" t="s">
        <v>49</v>
      </c>
      <c r="B557" t="str">
        <f>VLOOKUP($A557,Sheet2!$A$2:$B$82,2,FALSE)</f>
        <v>PFHxA</v>
      </c>
      <c r="C557" t="s">
        <v>11</v>
      </c>
      <c r="D557" t="str">
        <f>VLOOKUP(A557,Sheet2!$A$2:$G$96,3,FALSE)</f>
        <v>org milj</v>
      </c>
      <c r="E557" t="str">
        <f>VLOOKUP(A557,Sheet2!$A$2:$G$96,4,FALSE)</f>
        <v>PFAS</v>
      </c>
      <c r="F557" s="1">
        <v>44970</v>
      </c>
      <c r="G557" t="str">
        <f t="shared" si="26"/>
        <v>inn</v>
      </c>
      <c r="I557" t="str">
        <f t="shared" si="24"/>
        <v/>
      </c>
      <c r="K557" t="str">
        <f>IF(LEN(VLOOKUP(B557,Sheet2!$B$2:$G$96,5,FALSE))=0,"",VLOOKUP(B557,Sheet2!$B$2:$G$96,5,FALSE))</f>
        <v/>
      </c>
      <c r="L557" t="str">
        <f>IF(LEN(VLOOKUP(B557,Sheet2!$B$2:$G$96,6,FALSE))=0,"",VLOOKUP(B557,Sheet2!$B$2:$G$96,6,FALSE))</f>
        <v/>
      </c>
      <c r="M557" t="str">
        <f t="shared" si="25"/>
        <v/>
      </c>
      <c r="N557">
        <v>152</v>
      </c>
      <c r="O557" t="b">
        <f>VLOOKUP(A557,Sheet2!$A$2:$G$74,5,FALSE)</f>
        <v>0</v>
      </c>
    </row>
    <row r="558" spans="1:15" x14ac:dyDescent="0.25">
      <c r="A558" t="s">
        <v>49</v>
      </c>
      <c r="B558" t="str">
        <f>VLOOKUP($A558,Sheet2!$A$2:$B$82,2,FALSE)</f>
        <v>PFHxA</v>
      </c>
      <c r="C558" t="s">
        <v>11</v>
      </c>
      <c r="D558" t="str">
        <f>VLOOKUP(A558,Sheet2!$A$2:$G$96,3,FALSE)</f>
        <v>org milj</v>
      </c>
      <c r="E558" t="str">
        <f>VLOOKUP(A558,Sheet2!$A$2:$G$96,4,FALSE)</f>
        <v>PFAS</v>
      </c>
      <c r="F558" s="1">
        <v>44984</v>
      </c>
      <c r="G558" t="str">
        <f t="shared" si="26"/>
        <v>inn</v>
      </c>
      <c r="I558" t="str">
        <f t="shared" si="24"/>
        <v/>
      </c>
      <c r="K558" t="str">
        <f>IF(LEN(VLOOKUP(B558,Sheet2!$B$2:$G$96,5,FALSE))=0,"",VLOOKUP(B558,Sheet2!$B$2:$G$96,5,FALSE))</f>
        <v/>
      </c>
      <c r="L558" t="str">
        <f>IF(LEN(VLOOKUP(B558,Sheet2!$B$2:$G$96,6,FALSE))=0,"",VLOOKUP(B558,Sheet2!$B$2:$G$96,6,FALSE))</f>
        <v/>
      </c>
      <c r="M558" t="str">
        <f t="shared" si="25"/>
        <v/>
      </c>
      <c r="N558">
        <v>152</v>
      </c>
      <c r="O558" t="b">
        <f>VLOOKUP(A558,Sheet2!$A$2:$G$74,5,FALSE)</f>
        <v>0</v>
      </c>
    </row>
    <row r="559" spans="1:15" x14ac:dyDescent="0.25">
      <c r="A559" t="s">
        <v>49</v>
      </c>
      <c r="B559" t="str">
        <f>VLOOKUP($A559,Sheet2!$A$2:$B$82,2,FALSE)</f>
        <v>PFHxA</v>
      </c>
      <c r="C559" t="s">
        <v>11</v>
      </c>
      <c r="D559" t="str">
        <f>VLOOKUP(A559,Sheet2!$A$2:$G$96,3,FALSE)</f>
        <v>org milj</v>
      </c>
      <c r="E559" t="str">
        <f>VLOOKUP(A559,Sheet2!$A$2:$G$96,4,FALSE)</f>
        <v>PFAS</v>
      </c>
      <c r="F559" s="1">
        <v>44879</v>
      </c>
      <c r="G559" t="str">
        <f t="shared" si="26"/>
        <v>ut</v>
      </c>
      <c r="H559">
        <v>0.153</v>
      </c>
      <c r="I559" t="b">
        <f t="shared" si="24"/>
        <v>0</v>
      </c>
      <c r="J559" s="4">
        <v>0.153</v>
      </c>
      <c r="K559" t="str">
        <f>IF(LEN(VLOOKUP(B559,Sheet2!$B$2:$G$96,5,FALSE))=0,"",VLOOKUP(B559,Sheet2!$B$2:$G$96,5,FALSE))</f>
        <v/>
      </c>
      <c r="L559" t="str">
        <f>IF(LEN(VLOOKUP(B559,Sheet2!$B$2:$G$96,6,FALSE))=0,"",VLOOKUP(B559,Sheet2!$B$2:$G$96,6,FALSE))</f>
        <v/>
      </c>
      <c r="M559" t="b">
        <f t="shared" si="25"/>
        <v>0</v>
      </c>
      <c r="N559">
        <v>151</v>
      </c>
      <c r="O559" t="b">
        <f>VLOOKUP(A559,Sheet2!$A$2:$G$74,5,FALSE)</f>
        <v>0</v>
      </c>
    </row>
    <row r="560" spans="1:15" x14ac:dyDescent="0.25">
      <c r="A560" t="s">
        <v>49</v>
      </c>
      <c r="B560" t="str">
        <f>VLOOKUP($A560,Sheet2!$A$2:$B$82,2,FALSE)</f>
        <v>PFHxA</v>
      </c>
      <c r="C560" t="s">
        <v>11</v>
      </c>
      <c r="D560" t="str">
        <f>VLOOKUP(A560,Sheet2!$A$2:$G$96,3,FALSE)</f>
        <v>org milj</v>
      </c>
      <c r="E560" t="str">
        <f>VLOOKUP(A560,Sheet2!$A$2:$G$96,4,FALSE)</f>
        <v>PFAS</v>
      </c>
      <c r="F560" s="1">
        <v>44858</v>
      </c>
      <c r="G560" t="str">
        <f t="shared" si="26"/>
        <v>ut</v>
      </c>
      <c r="I560" t="str">
        <f t="shared" si="24"/>
        <v/>
      </c>
      <c r="K560" t="str">
        <f>IF(LEN(VLOOKUP(B560,Sheet2!$B$2:$G$96,5,FALSE))=0,"",VLOOKUP(B560,Sheet2!$B$2:$G$96,5,FALSE))</f>
        <v/>
      </c>
      <c r="L560" t="str">
        <f>IF(LEN(VLOOKUP(B560,Sheet2!$B$2:$G$96,6,FALSE))=0,"",VLOOKUP(B560,Sheet2!$B$2:$G$96,6,FALSE))</f>
        <v/>
      </c>
      <c r="M560" t="str">
        <f t="shared" si="25"/>
        <v/>
      </c>
      <c r="N560">
        <v>151</v>
      </c>
      <c r="O560" t="b">
        <f>VLOOKUP(A560,Sheet2!$A$2:$G$74,5,FALSE)</f>
        <v>0</v>
      </c>
    </row>
    <row r="561" spans="1:15" x14ac:dyDescent="0.25">
      <c r="A561" t="s">
        <v>49</v>
      </c>
      <c r="B561" t="str">
        <f>VLOOKUP($A561,Sheet2!$A$2:$B$82,2,FALSE)</f>
        <v>PFHxA</v>
      </c>
      <c r="C561" t="s">
        <v>11</v>
      </c>
      <c r="D561" t="str">
        <f>VLOOKUP(A561,Sheet2!$A$2:$G$96,3,FALSE)</f>
        <v>org milj</v>
      </c>
      <c r="E561" t="str">
        <f>VLOOKUP(A561,Sheet2!$A$2:$G$96,4,FALSE)</f>
        <v>PFAS</v>
      </c>
      <c r="F561" s="1">
        <v>44865</v>
      </c>
      <c r="G561" t="str">
        <f t="shared" si="26"/>
        <v>ut</v>
      </c>
      <c r="I561" t="str">
        <f t="shared" si="24"/>
        <v/>
      </c>
      <c r="K561" t="str">
        <f>IF(LEN(VLOOKUP(B561,Sheet2!$B$2:$G$96,5,FALSE))=0,"",VLOOKUP(B561,Sheet2!$B$2:$G$96,5,FALSE))</f>
        <v/>
      </c>
      <c r="L561" t="str">
        <f>IF(LEN(VLOOKUP(B561,Sheet2!$B$2:$G$96,6,FALSE))=0,"",VLOOKUP(B561,Sheet2!$B$2:$G$96,6,FALSE))</f>
        <v/>
      </c>
      <c r="M561" t="str">
        <f t="shared" si="25"/>
        <v/>
      </c>
      <c r="N561">
        <v>151</v>
      </c>
      <c r="O561" t="b">
        <f>VLOOKUP(A561,Sheet2!$A$2:$G$74,5,FALSE)</f>
        <v>0</v>
      </c>
    </row>
    <row r="562" spans="1:15" x14ac:dyDescent="0.25">
      <c r="A562" t="s">
        <v>49</v>
      </c>
      <c r="B562" t="str">
        <f>VLOOKUP($A562,Sheet2!$A$2:$B$82,2,FALSE)</f>
        <v>PFHxA</v>
      </c>
      <c r="C562" t="s">
        <v>11</v>
      </c>
      <c r="D562" t="str">
        <f>VLOOKUP(A562,Sheet2!$A$2:$G$96,3,FALSE)</f>
        <v>org milj</v>
      </c>
      <c r="E562" t="str">
        <f>VLOOKUP(A562,Sheet2!$A$2:$G$96,4,FALSE)</f>
        <v>PFAS</v>
      </c>
      <c r="F562" s="1">
        <v>44872</v>
      </c>
      <c r="G562" t="str">
        <f t="shared" si="26"/>
        <v>ut</v>
      </c>
      <c r="I562" t="str">
        <f t="shared" si="24"/>
        <v/>
      </c>
      <c r="K562" t="str">
        <f>IF(LEN(VLOOKUP(B562,Sheet2!$B$2:$G$96,5,FALSE))=0,"",VLOOKUP(B562,Sheet2!$B$2:$G$96,5,FALSE))</f>
        <v/>
      </c>
      <c r="L562" t="str">
        <f>IF(LEN(VLOOKUP(B562,Sheet2!$B$2:$G$96,6,FALSE))=0,"",VLOOKUP(B562,Sheet2!$B$2:$G$96,6,FALSE))</f>
        <v/>
      </c>
      <c r="M562" t="str">
        <f t="shared" si="25"/>
        <v/>
      </c>
      <c r="N562">
        <v>151</v>
      </c>
      <c r="O562" t="b">
        <f>VLOOKUP(A562,Sheet2!$A$2:$G$74,5,FALSE)</f>
        <v>0</v>
      </c>
    </row>
    <row r="563" spans="1:15" x14ac:dyDescent="0.25">
      <c r="A563" t="s">
        <v>49</v>
      </c>
      <c r="B563" t="str">
        <f>VLOOKUP($A563,Sheet2!$A$2:$B$82,2,FALSE)</f>
        <v>PFHxA</v>
      </c>
      <c r="C563" t="s">
        <v>11</v>
      </c>
      <c r="D563" t="str">
        <f>VLOOKUP(A563,Sheet2!$A$2:$G$96,3,FALSE)</f>
        <v>org milj</v>
      </c>
      <c r="E563" t="str">
        <f>VLOOKUP(A563,Sheet2!$A$2:$G$96,4,FALSE)</f>
        <v>PFAS</v>
      </c>
      <c r="F563" s="1">
        <v>44886</v>
      </c>
      <c r="G563" t="str">
        <f t="shared" si="26"/>
        <v>ut</v>
      </c>
      <c r="I563" t="str">
        <f t="shared" si="24"/>
        <v/>
      </c>
      <c r="K563" t="str">
        <f>IF(LEN(VLOOKUP(B563,Sheet2!$B$2:$G$96,5,FALSE))=0,"",VLOOKUP(B563,Sheet2!$B$2:$G$96,5,FALSE))</f>
        <v/>
      </c>
      <c r="L563" t="str">
        <f>IF(LEN(VLOOKUP(B563,Sheet2!$B$2:$G$96,6,FALSE))=0,"",VLOOKUP(B563,Sheet2!$B$2:$G$96,6,FALSE))</f>
        <v/>
      </c>
      <c r="M563" t="str">
        <f t="shared" si="25"/>
        <v/>
      </c>
      <c r="N563">
        <v>151</v>
      </c>
      <c r="O563" t="b">
        <f>VLOOKUP(A563,Sheet2!$A$2:$G$74,5,FALSE)</f>
        <v>0</v>
      </c>
    </row>
    <row r="564" spans="1:15" x14ac:dyDescent="0.25">
      <c r="A564" t="s">
        <v>49</v>
      </c>
      <c r="B564" t="str">
        <f>VLOOKUP($A564,Sheet2!$A$2:$B$82,2,FALSE)</f>
        <v>PFHxA</v>
      </c>
      <c r="C564" t="s">
        <v>11</v>
      </c>
      <c r="D564" t="str">
        <f>VLOOKUP(A564,Sheet2!$A$2:$G$96,3,FALSE)</f>
        <v>org milj</v>
      </c>
      <c r="E564" t="str">
        <f>VLOOKUP(A564,Sheet2!$A$2:$G$96,4,FALSE)</f>
        <v>PFAS</v>
      </c>
      <c r="F564" s="1">
        <v>44907</v>
      </c>
      <c r="G564" t="str">
        <f t="shared" si="26"/>
        <v>ut</v>
      </c>
      <c r="I564" t="str">
        <f t="shared" si="24"/>
        <v/>
      </c>
      <c r="K564" t="str">
        <f>IF(LEN(VLOOKUP(B564,Sheet2!$B$2:$G$96,5,FALSE))=0,"",VLOOKUP(B564,Sheet2!$B$2:$G$96,5,FALSE))</f>
        <v/>
      </c>
      <c r="L564" t="str">
        <f>IF(LEN(VLOOKUP(B564,Sheet2!$B$2:$G$96,6,FALSE))=0,"",VLOOKUP(B564,Sheet2!$B$2:$G$96,6,FALSE))</f>
        <v/>
      </c>
      <c r="M564" t="str">
        <f t="shared" si="25"/>
        <v/>
      </c>
      <c r="N564">
        <v>151</v>
      </c>
      <c r="O564" t="b">
        <f>VLOOKUP(A564,Sheet2!$A$2:$G$74,5,FALSE)</f>
        <v>0</v>
      </c>
    </row>
    <row r="565" spans="1:15" x14ac:dyDescent="0.25">
      <c r="A565" t="s">
        <v>49</v>
      </c>
      <c r="B565" t="str">
        <f>VLOOKUP($A565,Sheet2!$A$2:$B$82,2,FALSE)</f>
        <v>PFHxA</v>
      </c>
      <c r="C565" t="s">
        <v>11</v>
      </c>
      <c r="D565" t="str">
        <f>VLOOKUP(A565,Sheet2!$A$2:$G$96,3,FALSE)</f>
        <v>org milj</v>
      </c>
      <c r="E565" t="str">
        <f>VLOOKUP(A565,Sheet2!$A$2:$G$96,4,FALSE)</f>
        <v>PFAS</v>
      </c>
      <c r="F565" s="1">
        <v>44970</v>
      </c>
      <c r="G565" t="str">
        <f t="shared" si="26"/>
        <v>ut</v>
      </c>
      <c r="I565" t="str">
        <f t="shared" si="24"/>
        <v/>
      </c>
      <c r="K565" t="str">
        <f>IF(LEN(VLOOKUP(B565,Sheet2!$B$2:$G$96,5,FALSE))=0,"",VLOOKUP(B565,Sheet2!$B$2:$G$96,5,FALSE))</f>
        <v/>
      </c>
      <c r="L565" t="str">
        <f>IF(LEN(VLOOKUP(B565,Sheet2!$B$2:$G$96,6,FALSE))=0,"",VLOOKUP(B565,Sheet2!$B$2:$G$96,6,FALSE))</f>
        <v/>
      </c>
      <c r="M565" t="str">
        <f t="shared" si="25"/>
        <v/>
      </c>
      <c r="N565">
        <v>151</v>
      </c>
      <c r="O565" t="b">
        <f>VLOOKUP(A565,Sheet2!$A$2:$G$74,5,FALSE)</f>
        <v>0</v>
      </c>
    </row>
    <row r="566" spans="1:15" x14ac:dyDescent="0.25">
      <c r="A566" t="s">
        <v>49</v>
      </c>
      <c r="B566" t="str">
        <f>VLOOKUP($A566,Sheet2!$A$2:$B$82,2,FALSE)</f>
        <v>PFHxA</v>
      </c>
      <c r="C566" t="s">
        <v>11</v>
      </c>
      <c r="D566" t="str">
        <f>VLOOKUP(A566,Sheet2!$A$2:$G$96,3,FALSE)</f>
        <v>org milj</v>
      </c>
      <c r="E566" t="str">
        <f>VLOOKUP(A566,Sheet2!$A$2:$G$96,4,FALSE)</f>
        <v>PFAS</v>
      </c>
      <c r="F566" s="1">
        <v>44984</v>
      </c>
      <c r="G566" t="str">
        <f t="shared" si="26"/>
        <v>ut</v>
      </c>
      <c r="I566" t="str">
        <f t="shared" si="24"/>
        <v/>
      </c>
      <c r="K566" t="str">
        <f>IF(LEN(VLOOKUP(B566,Sheet2!$B$2:$G$96,5,FALSE))=0,"",VLOOKUP(B566,Sheet2!$B$2:$G$96,5,FALSE))</f>
        <v/>
      </c>
      <c r="L566" t="str">
        <f>IF(LEN(VLOOKUP(B566,Sheet2!$B$2:$G$96,6,FALSE))=0,"",VLOOKUP(B566,Sheet2!$B$2:$G$96,6,FALSE))</f>
        <v/>
      </c>
      <c r="M566" t="str">
        <f t="shared" si="25"/>
        <v/>
      </c>
      <c r="N566">
        <v>151</v>
      </c>
      <c r="O566" t="b">
        <f>VLOOKUP(A566,Sheet2!$A$2:$G$74,5,FALSE)</f>
        <v>0</v>
      </c>
    </row>
    <row r="567" spans="1:15" x14ac:dyDescent="0.25">
      <c r="A567" t="s">
        <v>50</v>
      </c>
      <c r="B567" t="str">
        <f>VLOOKUP($A567,Sheet2!$A$2:$B$82,2,FALSE)</f>
        <v>PFHpA</v>
      </c>
      <c r="C567" t="s">
        <v>11</v>
      </c>
      <c r="D567" t="str">
        <f>VLOOKUP(A567,Sheet2!$A$2:$G$96,3,FALSE)</f>
        <v>org milj</v>
      </c>
      <c r="E567" t="str">
        <f>VLOOKUP(A567,Sheet2!$A$2:$G$96,4,FALSE)</f>
        <v>PFAS</v>
      </c>
      <c r="F567" s="1">
        <v>44879</v>
      </c>
      <c r="G567" t="str">
        <f t="shared" si="26"/>
        <v>inn</v>
      </c>
      <c r="H567">
        <v>7.0000000000000007E-2</v>
      </c>
      <c r="I567" t="b">
        <f t="shared" si="24"/>
        <v>0</v>
      </c>
      <c r="J567" s="4">
        <v>7.0000000000000007E-2</v>
      </c>
      <c r="K567" t="str">
        <f>IF(LEN(VLOOKUP(B567,Sheet2!$B$2:$G$96,5,FALSE))=0,"",VLOOKUP(B567,Sheet2!$B$2:$G$96,5,FALSE))</f>
        <v/>
      </c>
      <c r="L567" t="str">
        <f>IF(LEN(VLOOKUP(B567,Sheet2!$B$2:$G$96,6,FALSE))=0,"",VLOOKUP(B567,Sheet2!$B$2:$G$96,6,FALSE))</f>
        <v/>
      </c>
      <c r="M567" t="b">
        <f t="shared" si="25"/>
        <v>0</v>
      </c>
      <c r="N567">
        <v>152</v>
      </c>
      <c r="O567" t="b">
        <f>VLOOKUP(A567,Sheet2!$A$2:$G$74,5,FALSE)</f>
        <v>0</v>
      </c>
    </row>
    <row r="568" spans="1:15" x14ac:dyDescent="0.25">
      <c r="A568" t="s">
        <v>50</v>
      </c>
      <c r="B568" t="str">
        <f>VLOOKUP($A568,Sheet2!$A$2:$B$82,2,FALSE)</f>
        <v>PFHpA</v>
      </c>
      <c r="C568" t="s">
        <v>11</v>
      </c>
      <c r="D568" t="str">
        <f>VLOOKUP(A568,Sheet2!$A$2:$G$96,3,FALSE)</f>
        <v>org milj</v>
      </c>
      <c r="E568" t="str">
        <f>VLOOKUP(A568,Sheet2!$A$2:$G$96,4,FALSE)</f>
        <v>PFAS</v>
      </c>
      <c r="F568" s="1">
        <v>44858</v>
      </c>
      <c r="G568" t="str">
        <f t="shared" si="26"/>
        <v>inn</v>
      </c>
      <c r="I568" t="str">
        <f t="shared" si="24"/>
        <v/>
      </c>
      <c r="K568" t="str">
        <f>IF(LEN(VLOOKUP(B568,Sheet2!$B$2:$G$96,5,FALSE))=0,"",VLOOKUP(B568,Sheet2!$B$2:$G$96,5,FALSE))</f>
        <v/>
      </c>
      <c r="L568" t="str">
        <f>IF(LEN(VLOOKUP(B568,Sheet2!$B$2:$G$96,6,FALSE))=0,"",VLOOKUP(B568,Sheet2!$B$2:$G$96,6,FALSE))</f>
        <v/>
      </c>
      <c r="M568" t="str">
        <f t="shared" si="25"/>
        <v/>
      </c>
      <c r="N568">
        <v>152</v>
      </c>
      <c r="O568" t="b">
        <f>VLOOKUP(A568,Sheet2!$A$2:$G$74,5,FALSE)</f>
        <v>0</v>
      </c>
    </row>
    <row r="569" spans="1:15" x14ac:dyDescent="0.25">
      <c r="A569" t="s">
        <v>50</v>
      </c>
      <c r="B569" t="str">
        <f>VLOOKUP($A569,Sheet2!$A$2:$B$82,2,FALSE)</f>
        <v>PFHpA</v>
      </c>
      <c r="C569" t="s">
        <v>11</v>
      </c>
      <c r="D569" t="str">
        <f>VLOOKUP(A569,Sheet2!$A$2:$G$96,3,FALSE)</f>
        <v>org milj</v>
      </c>
      <c r="E569" t="str">
        <f>VLOOKUP(A569,Sheet2!$A$2:$G$96,4,FALSE)</f>
        <v>PFAS</v>
      </c>
      <c r="F569" s="1">
        <v>44865</v>
      </c>
      <c r="G569" t="str">
        <f t="shared" si="26"/>
        <v>inn</v>
      </c>
      <c r="I569" t="str">
        <f t="shared" si="24"/>
        <v/>
      </c>
      <c r="K569" t="str">
        <f>IF(LEN(VLOOKUP(B569,Sheet2!$B$2:$G$96,5,FALSE))=0,"",VLOOKUP(B569,Sheet2!$B$2:$G$96,5,FALSE))</f>
        <v/>
      </c>
      <c r="L569" t="str">
        <f>IF(LEN(VLOOKUP(B569,Sheet2!$B$2:$G$96,6,FALSE))=0,"",VLOOKUP(B569,Sheet2!$B$2:$G$96,6,FALSE))</f>
        <v/>
      </c>
      <c r="M569" t="str">
        <f t="shared" si="25"/>
        <v/>
      </c>
      <c r="N569">
        <v>152</v>
      </c>
      <c r="O569" t="b">
        <f>VLOOKUP(A569,Sheet2!$A$2:$G$74,5,FALSE)</f>
        <v>0</v>
      </c>
    </row>
    <row r="570" spans="1:15" x14ac:dyDescent="0.25">
      <c r="A570" t="s">
        <v>50</v>
      </c>
      <c r="B570" t="str">
        <f>VLOOKUP($A570,Sheet2!$A$2:$B$82,2,FALSE)</f>
        <v>PFHpA</v>
      </c>
      <c r="C570" t="s">
        <v>11</v>
      </c>
      <c r="D570" t="str">
        <f>VLOOKUP(A570,Sheet2!$A$2:$G$96,3,FALSE)</f>
        <v>org milj</v>
      </c>
      <c r="E570" t="str">
        <f>VLOOKUP(A570,Sheet2!$A$2:$G$96,4,FALSE)</f>
        <v>PFAS</v>
      </c>
      <c r="F570" s="1">
        <v>44872</v>
      </c>
      <c r="G570" t="str">
        <f t="shared" si="26"/>
        <v>inn</v>
      </c>
      <c r="I570" t="str">
        <f t="shared" si="24"/>
        <v/>
      </c>
      <c r="K570" t="str">
        <f>IF(LEN(VLOOKUP(B570,Sheet2!$B$2:$G$96,5,FALSE))=0,"",VLOOKUP(B570,Sheet2!$B$2:$G$96,5,FALSE))</f>
        <v/>
      </c>
      <c r="L570" t="str">
        <f>IF(LEN(VLOOKUP(B570,Sheet2!$B$2:$G$96,6,FALSE))=0,"",VLOOKUP(B570,Sheet2!$B$2:$G$96,6,FALSE))</f>
        <v/>
      </c>
      <c r="M570" t="str">
        <f t="shared" si="25"/>
        <v/>
      </c>
      <c r="N570">
        <v>152</v>
      </c>
      <c r="O570" t="b">
        <f>VLOOKUP(A570,Sheet2!$A$2:$G$74,5,FALSE)</f>
        <v>0</v>
      </c>
    </row>
    <row r="571" spans="1:15" x14ac:dyDescent="0.25">
      <c r="A571" t="s">
        <v>50</v>
      </c>
      <c r="B571" t="str">
        <f>VLOOKUP($A571,Sheet2!$A$2:$B$82,2,FALSE)</f>
        <v>PFHpA</v>
      </c>
      <c r="C571" t="s">
        <v>11</v>
      </c>
      <c r="D571" t="str">
        <f>VLOOKUP(A571,Sheet2!$A$2:$G$96,3,FALSE)</f>
        <v>org milj</v>
      </c>
      <c r="E571" t="str">
        <f>VLOOKUP(A571,Sheet2!$A$2:$G$96,4,FALSE)</f>
        <v>PFAS</v>
      </c>
      <c r="F571" s="1">
        <v>44886</v>
      </c>
      <c r="G571" t="str">
        <f t="shared" si="26"/>
        <v>inn</v>
      </c>
      <c r="I571" t="str">
        <f t="shared" si="24"/>
        <v/>
      </c>
      <c r="K571" t="str">
        <f>IF(LEN(VLOOKUP(B571,Sheet2!$B$2:$G$96,5,FALSE))=0,"",VLOOKUP(B571,Sheet2!$B$2:$G$96,5,FALSE))</f>
        <v/>
      </c>
      <c r="L571" t="str">
        <f>IF(LEN(VLOOKUP(B571,Sheet2!$B$2:$G$96,6,FALSE))=0,"",VLOOKUP(B571,Sheet2!$B$2:$G$96,6,FALSE))</f>
        <v/>
      </c>
      <c r="M571" t="str">
        <f t="shared" si="25"/>
        <v/>
      </c>
      <c r="N571">
        <v>152</v>
      </c>
      <c r="O571" t="b">
        <f>VLOOKUP(A571,Sheet2!$A$2:$G$74,5,FALSE)</f>
        <v>0</v>
      </c>
    </row>
    <row r="572" spans="1:15" x14ac:dyDescent="0.25">
      <c r="A572" t="s">
        <v>50</v>
      </c>
      <c r="B572" t="str">
        <f>VLOOKUP($A572,Sheet2!$A$2:$B$82,2,FALSE)</f>
        <v>PFHpA</v>
      </c>
      <c r="C572" t="s">
        <v>11</v>
      </c>
      <c r="D572" t="str">
        <f>VLOOKUP(A572,Sheet2!$A$2:$G$96,3,FALSE)</f>
        <v>org milj</v>
      </c>
      <c r="E572" t="str">
        <f>VLOOKUP(A572,Sheet2!$A$2:$G$96,4,FALSE)</f>
        <v>PFAS</v>
      </c>
      <c r="F572" s="1">
        <v>44907</v>
      </c>
      <c r="G572" t="str">
        <f t="shared" si="26"/>
        <v>inn</v>
      </c>
      <c r="I572" t="str">
        <f t="shared" si="24"/>
        <v/>
      </c>
      <c r="K572" t="str">
        <f>IF(LEN(VLOOKUP(B572,Sheet2!$B$2:$G$96,5,FALSE))=0,"",VLOOKUP(B572,Sheet2!$B$2:$G$96,5,FALSE))</f>
        <v/>
      </c>
      <c r="L572" t="str">
        <f>IF(LEN(VLOOKUP(B572,Sheet2!$B$2:$G$96,6,FALSE))=0,"",VLOOKUP(B572,Sheet2!$B$2:$G$96,6,FALSE))</f>
        <v/>
      </c>
      <c r="M572" t="str">
        <f t="shared" si="25"/>
        <v/>
      </c>
      <c r="N572">
        <v>152</v>
      </c>
      <c r="O572" t="b">
        <f>VLOOKUP(A572,Sheet2!$A$2:$G$74,5,FALSE)</f>
        <v>0</v>
      </c>
    </row>
    <row r="573" spans="1:15" x14ac:dyDescent="0.25">
      <c r="A573" t="s">
        <v>50</v>
      </c>
      <c r="B573" t="str">
        <f>VLOOKUP($A573,Sheet2!$A$2:$B$82,2,FALSE)</f>
        <v>PFHpA</v>
      </c>
      <c r="C573" t="s">
        <v>11</v>
      </c>
      <c r="D573" t="str">
        <f>VLOOKUP(A573,Sheet2!$A$2:$G$96,3,FALSE)</f>
        <v>org milj</v>
      </c>
      <c r="E573" t="str">
        <f>VLOOKUP(A573,Sheet2!$A$2:$G$96,4,FALSE)</f>
        <v>PFAS</v>
      </c>
      <c r="F573" s="1">
        <v>44970</v>
      </c>
      <c r="G573" t="str">
        <f t="shared" si="26"/>
        <v>inn</v>
      </c>
      <c r="I573" t="str">
        <f t="shared" si="24"/>
        <v/>
      </c>
      <c r="K573" t="str">
        <f>IF(LEN(VLOOKUP(B573,Sheet2!$B$2:$G$96,5,FALSE))=0,"",VLOOKUP(B573,Sheet2!$B$2:$G$96,5,FALSE))</f>
        <v/>
      </c>
      <c r="L573" t="str">
        <f>IF(LEN(VLOOKUP(B573,Sheet2!$B$2:$G$96,6,FALSE))=0,"",VLOOKUP(B573,Sheet2!$B$2:$G$96,6,FALSE))</f>
        <v/>
      </c>
      <c r="M573" t="str">
        <f t="shared" si="25"/>
        <v/>
      </c>
      <c r="N573">
        <v>152</v>
      </c>
      <c r="O573" t="b">
        <f>VLOOKUP(A573,Sheet2!$A$2:$G$74,5,FALSE)</f>
        <v>0</v>
      </c>
    </row>
    <row r="574" spans="1:15" x14ac:dyDescent="0.25">
      <c r="A574" t="s">
        <v>50</v>
      </c>
      <c r="B574" t="str">
        <f>VLOOKUP($A574,Sheet2!$A$2:$B$82,2,FALSE)</f>
        <v>PFHpA</v>
      </c>
      <c r="C574" t="s">
        <v>11</v>
      </c>
      <c r="D574" t="str">
        <f>VLOOKUP(A574,Sheet2!$A$2:$G$96,3,FALSE)</f>
        <v>org milj</v>
      </c>
      <c r="E574" t="str">
        <f>VLOOKUP(A574,Sheet2!$A$2:$G$96,4,FALSE)</f>
        <v>PFAS</v>
      </c>
      <c r="F574" s="1">
        <v>44984</v>
      </c>
      <c r="G574" t="str">
        <f t="shared" si="26"/>
        <v>inn</v>
      </c>
      <c r="I574" t="str">
        <f t="shared" si="24"/>
        <v/>
      </c>
      <c r="K574" t="str">
        <f>IF(LEN(VLOOKUP(B574,Sheet2!$B$2:$G$96,5,FALSE))=0,"",VLOOKUP(B574,Sheet2!$B$2:$G$96,5,FALSE))</f>
        <v/>
      </c>
      <c r="L574" t="str">
        <f>IF(LEN(VLOOKUP(B574,Sheet2!$B$2:$G$96,6,FALSE))=0,"",VLOOKUP(B574,Sheet2!$B$2:$G$96,6,FALSE))</f>
        <v/>
      </c>
      <c r="M574" t="str">
        <f t="shared" si="25"/>
        <v/>
      </c>
      <c r="N574">
        <v>152</v>
      </c>
      <c r="O574" t="b">
        <f>VLOOKUP(A574,Sheet2!$A$2:$G$74,5,FALSE)</f>
        <v>0</v>
      </c>
    </row>
    <row r="575" spans="1:15" x14ac:dyDescent="0.25">
      <c r="A575" t="s">
        <v>50</v>
      </c>
      <c r="B575" t="str">
        <f>VLOOKUP($A575,Sheet2!$A$2:$B$82,2,FALSE)</f>
        <v>PFHpA</v>
      </c>
      <c r="C575" t="s">
        <v>11</v>
      </c>
      <c r="D575" t="str">
        <f>VLOOKUP(A575,Sheet2!$A$2:$G$96,3,FALSE)</f>
        <v>org milj</v>
      </c>
      <c r="E575" t="str">
        <f>VLOOKUP(A575,Sheet2!$A$2:$G$96,4,FALSE)</f>
        <v>PFAS</v>
      </c>
      <c r="F575" s="1">
        <v>44879</v>
      </c>
      <c r="G575" t="str">
        <f t="shared" si="26"/>
        <v>ut</v>
      </c>
      <c r="H575">
        <v>0.06</v>
      </c>
      <c r="I575" t="b">
        <f t="shared" si="24"/>
        <v>0</v>
      </c>
      <c r="J575" s="4">
        <v>0.06</v>
      </c>
      <c r="K575" t="str">
        <f>IF(LEN(VLOOKUP(B575,Sheet2!$B$2:$G$96,5,FALSE))=0,"",VLOOKUP(B575,Sheet2!$B$2:$G$96,5,FALSE))</f>
        <v/>
      </c>
      <c r="L575" t="str">
        <f>IF(LEN(VLOOKUP(B575,Sheet2!$B$2:$G$96,6,FALSE))=0,"",VLOOKUP(B575,Sheet2!$B$2:$G$96,6,FALSE))</f>
        <v/>
      </c>
      <c r="M575" t="b">
        <f t="shared" si="25"/>
        <v>0</v>
      </c>
      <c r="N575">
        <v>151</v>
      </c>
      <c r="O575" t="b">
        <f>VLOOKUP(A575,Sheet2!$A$2:$G$74,5,FALSE)</f>
        <v>0</v>
      </c>
    </row>
    <row r="576" spans="1:15" x14ac:dyDescent="0.25">
      <c r="A576" t="s">
        <v>50</v>
      </c>
      <c r="B576" t="str">
        <f>VLOOKUP($A576,Sheet2!$A$2:$B$82,2,FALSE)</f>
        <v>PFHpA</v>
      </c>
      <c r="C576" t="s">
        <v>11</v>
      </c>
      <c r="D576" t="str">
        <f>VLOOKUP(A576,Sheet2!$A$2:$G$96,3,FALSE)</f>
        <v>org milj</v>
      </c>
      <c r="E576" t="str">
        <f>VLOOKUP(A576,Sheet2!$A$2:$G$96,4,FALSE)</f>
        <v>PFAS</v>
      </c>
      <c r="F576" s="1">
        <v>44858</v>
      </c>
      <c r="G576" t="str">
        <f t="shared" si="26"/>
        <v>ut</v>
      </c>
      <c r="I576" t="str">
        <f t="shared" si="24"/>
        <v/>
      </c>
      <c r="K576" t="str">
        <f>IF(LEN(VLOOKUP(B576,Sheet2!$B$2:$G$96,5,FALSE))=0,"",VLOOKUP(B576,Sheet2!$B$2:$G$96,5,FALSE))</f>
        <v/>
      </c>
      <c r="L576" t="str">
        <f>IF(LEN(VLOOKUP(B576,Sheet2!$B$2:$G$96,6,FALSE))=0,"",VLOOKUP(B576,Sheet2!$B$2:$G$96,6,FALSE))</f>
        <v/>
      </c>
      <c r="M576" t="str">
        <f t="shared" si="25"/>
        <v/>
      </c>
      <c r="N576">
        <v>151</v>
      </c>
      <c r="O576" t="b">
        <f>VLOOKUP(A576,Sheet2!$A$2:$G$74,5,FALSE)</f>
        <v>0</v>
      </c>
    </row>
    <row r="577" spans="1:15" x14ac:dyDescent="0.25">
      <c r="A577" t="s">
        <v>50</v>
      </c>
      <c r="B577" t="str">
        <f>VLOOKUP($A577,Sheet2!$A$2:$B$82,2,FALSE)</f>
        <v>PFHpA</v>
      </c>
      <c r="C577" t="s">
        <v>11</v>
      </c>
      <c r="D577" t="str">
        <f>VLOOKUP(A577,Sheet2!$A$2:$G$96,3,FALSE)</f>
        <v>org milj</v>
      </c>
      <c r="E577" t="str">
        <f>VLOOKUP(A577,Sheet2!$A$2:$G$96,4,FALSE)</f>
        <v>PFAS</v>
      </c>
      <c r="F577" s="1">
        <v>44865</v>
      </c>
      <c r="G577" t="str">
        <f t="shared" si="26"/>
        <v>ut</v>
      </c>
      <c r="I577" t="str">
        <f t="shared" si="24"/>
        <v/>
      </c>
      <c r="K577" t="str">
        <f>IF(LEN(VLOOKUP(B577,Sheet2!$B$2:$G$96,5,FALSE))=0,"",VLOOKUP(B577,Sheet2!$B$2:$G$96,5,FALSE))</f>
        <v/>
      </c>
      <c r="L577" t="str">
        <f>IF(LEN(VLOOKUP(B577,Sheet2!$B$2:$G$96,6,FALSE))=0,"",VLOOKUP(B577,Sheet2!$B$2:$G$96,6,FALSE))</f>
        <v/>
      </c>
      <c r="M577" t="str">
        <f t="shared" si="25"/>
        <v/>
      </c>
      <c r="N577">
        <v>151</v>
      </c>
      <c r="O577" t="b">
        <f>VLOOKUP(A577,Sheet2!$A$2:$G$74,5,FALSE)</f>
        <v>0</v>
      </c>
    </row>
    <row r="578" spans="1:15" x14ac:dyDescent="0.25">
      <c r="A578" t="s">
        <v>50</v>
      </c>
      <c r="B578" t="str">
        <f>VLOOKUP($A578,Sheet2!$A$2:$B$82,2,FALSE)</f>
        <v>PFHpA</v>
      </c>
      <c r="C578" t="s">
        <v>11</v>
      </c>
      <c r="D578" t="str">
        <f>VLOOKUP(A578,Sheet2!$A$2:$G$96,3,FALSE)</f>
        <v>org milj</v>
      </c>
      <c r="E578" t="str">
        <f>VLOOKUP(A578,Sheet2!$A$2:$G$96,4,FALSE)</f>
        <v>PFAS</v>
      </c>
      <c r="F578" s="1">
        <v>44872</v>
      </c>
      <c r="G578" t="str">
        <f t="shared" si="26"/>
        <v>ut</v>
      </c>
      <c r="I578" t="str">
        <f t="shared" ref="I578:I641" si="27">IF(ISBLANK(H578),"",IF(ISNUMBER(H578),FALSE,TRUE))</f>
        <v/>
      </c>
      <c r="K578" t="str">
        <f>IF(LEN(VLOOKUP(B578,Sheet2!$B$2:$G$96,5,FALSE))=0,"",VLOOKUP(B578,Sheet2!$B$2:$G$96,5,FALSE))</f>
        <v/>
      </c>
      <c r="L578" t="str">
        <f>IF(LEN(VLOOKUP(B578,Sheet2!$B$2:$G$96,6,FALSE))=0,"",VLOOKUP(B578,Sheet2!$B$2:$G$96,6,FALSE))</f>
        <v/>
      </c>
      <c r="M578" t="str">
        <f t="shared" ref="M578:M641" si="28">IF(ISBLANK(J578),"",IF(J578&gt;K578,TRUE,FALSE))</f>
        <v/>
      </c>
      <c r="N578">
        <v>151</v>
      </c>
      <c r="O578" t="b">
        <f>VLOOKUP(A578,Sheet2!$A$2:$G$74,5,FALSE)</f>
        <v>0</v>
      </c>
    </row>
    <row r="579" spans="1:15" x14ac:dyDescent="0.25">
      <c r="A579" t="s">
        <v>50</v>
      </c>
      <c r="B579" t="str">
        <f>VLOOKUP($A579,Sheet2!$A$2:$B$82,2,FALSE)</f>
        <v>PFHpA</v>
      </c>
      <c r="C579" t="s">
        <v>11</v>
      </c>
      <c r="D579" t="str">
        <f>VLOOKUP(A579,Sheet2!$A$2:$G$96,3,FALSE)</f>
        <v>org milj</v>
      </c>
      <c r="E579" t="str">
        <f>VLOOKUP(A579,Sheet2!$A$2:$G$96,4,FALSE)</f>
        <v>PFAS</v>
      </c>
      <c r="F579" s="1">
        <v>44886</v>
      </c>
      <c r="G579" t="str">
        <f t="shared" ref="G579:G642" si="29">IF(N579=152,"inn",IF(N579=151,"ut",IF(N579=153,"slamtank")))</f>
        <v>ut</v>
      </c>
      <c r="I579" t="str">
        <f t="shared" si="27"/>
        <v/>
      </c>
      <c r="K579" t="str">
        <f>IF(LEN(VLOOKUP(B579,Sheet2!$B$2:$G$96,5,FALSE))=0,"",VLOOKUP(B579,Sheet2!$B$2:$G$96,5,FALSE))</f>
        <v/>
      </c>
      <c r="L579" t="str">
        <f>IF(LEN(VLOOKUP(B579,Sheet2!$B$2:$G$96,6,FALSE))=0,"",VLOOKUP(B579,Sheet2!$B$2:$G$96,6,FALSE))</f>
        <v/>
      </c>
      <c r="M579" t="str">
        <f t="shared" si="28"/>
        <v/>
      </c>
      <c r="N579">
        <v>151</v>
      </c>
      <c r="O579" t="b">
        <f>VLOOKUP(A579,Sheet2!$A$2:$G$74,5,FALSE)</f>
        <v>0</v>
      </c>
    </row>
    <row r="580" spans="1:15" x14ac:dyDescent="0.25">
      <c r="A580" t="s">
        <v>50</v>
      </c>
      <c r="B580" t="str">
        <f>VLOOKUP($A580,Sheet2!$A$2:$B$82,2,FALSE)</f>
        <v>PFHpA</v>
      </c>
      <c r="C580" t="s">
        <v>11</v>
      </c>
      <c r="D580" t="str">
        <f>VLOOKUP(A580,Sheet2!$A$2:$G$96,3,FALSE)</f>
        <v>org milj</v>
      </c>
      <c r="E580" t="str">
        <f>VLOOKUP(A580,Sheet2!$A$2:$G$96,4,FALSE)</f>
        <v>PFAS</v>
      </c>
      <c r="F580" s="1">
        <v>44907</v>
      </c>
      <c r="G580" t="str">
        <f t="shared" si="29"/>
        <v>ut</v>
      </c>
      <c r="I580" t="str">
        <f t="shared" si="27"/>
        <v/>
      </c>
      <c r="K580" t="str">
        <f>IF(LEN(VLOOKUP(B580,Sheet2!$B$2:$G$96,5,FALSE))=0,"",VLOOKUP(B580,Sheet2!$B$2:$G$96,5,FALSE))</f>
        <v/>
      </c>
      <c r="L580" t="str">
        <f>IF(LEN(VLOOKUP(B580,Sheet2!$B$2:$G$96,6,FALSE))=0,"",VLOOKUP(B580,Sheet2!$B$2:$G$96,6,FALSE))</f>
        <v/>
      </c>
      <c r="M580" t="str">
        <f t="shared" si="28"/>
        <v/>
      </c>
      <c r="N580">
        <v>151</v>
      </c>
      <c r="O580" t="b">
        <f>VLOOKUP(A580,Sheet2!$A$2:$G$74,5,FALSE)</f>
        <v>0</v>
      </c>
    </row>
    <row r="581" spans="1:15" x14ac:dyDescent="0.25">
      <c r="A581" t="s">
        <v>50</v>
      </c>
      <c r="B581" t="str">
        <f>VLOOKUP($A581,Sheet2!$A$2:$B$82,2,FALSE)</f>
        <v>PFHpA</v>
      </c>
      <c r="C581" t="s">
        <v>11</v>
      </c>
      <c r="D581" t="str">
        <f>VLOOKUP(A581,Sheet2!$A$2:$G$96,3,FALSE)</f>
        <v>org milj</v>
      </c>
      <c r="E581" t="str">
        <f>VLOOKUP(A581,Sheet2!$A$2:$G$96,4,FALSE)</f>
        <v>PFAS</v>
      </c>
      <c r="F581" s="1">
        <v>44970</v>
      </c>
      <c r="G581" t="str">
        <f t="shared" si="29"/>
        <v>ut</v>
      </c>
      <c r="I581" t="str">
        <f t="shared" si="27"/>
        <v/>
      </c>
      <c r="K581" t="str">
        <f>IF(LEN(VLOOKUP(B581,Sheet2!$B$2:$G$96,5,FALSE))=0,"",VLOOKUP(B581,Sheet2!$B$2:$G$96,5,FALSE))</f>
        <v/>
      </c>
      <c r="L581" t="str">
        <f>IF(LEN(VLOOKUP(B581,Sheet2!$B$2:$G$96,6,FALSE))=0,"",VLOOKUP(B581,Sheet2!$B$2:$G$96,6,FALSE))</f>
        <v/>
      </c>
      <c r="M581" t="str">
        <f t="shared" si="28"/>
        <v/>
      </c>
      <c r="N581">
        <v>151</v>
      </c>
      <c r="O581" t="b">
        <f>VLOOKUP(A581,Sheet2!$A$2:$G$74,5,FALSE)</f>
        <v>0</v>
      </c>
    </row>
    <row r="582" spans="1:15" x14ac:dyDescent="0.25">
      <c r="A582" t="s">
        <v>50</v>
      </c>
      <c r="B582" t="str">
        <f>VLOOKUP($A582,Sheet2!$A$2:$B$82,2,FALSE)</f>
        <v>PFHpA</v>
      </c>
      <c r="C582" t="s">
        <v>11</v>
      </c>
      <c r="D582" t="str">
        <f>VLOOKUP(A582,Sheet2!$A$2:$G$96,3,FALSE)</f>
        <v>org milj</v>
      </c>
      <c r="E582" t="str">
        <f>VLOOKUP(A582,Sheet2!$A$2:$G$96,4,FALSE)</f>
        <v>PFAS</v>
      </c>
      <c r="F582" s="1">
        <v>44984</v>
      </c>
      <c r="G582" t="str">
        <f t="shared" si="29"/>
        <v>ut</v>
      </c>
      <c r="I582" t="str">
        <f t="shared" si="27"/>
        <v/>
      </c>
      <c r="K582" t="str">
        <f>IF(LEN(VLOOKUP(B582,Sheet2!$B$2:$G$96,5,FALSE))=0,"",VLOOKUP(B582,Sheet2!$B$2:$G$96,5,FALSE))</f>
        <v/>
      </c>
      <c r="L582" t="str">
        <f>IF(LEN(VLOOKUP(B582,Sheet2!$B$2:$G$96,6,FALSE))=0,"",VLOOKUP(B582,Sheet2!$B$2:$G$96,6,FALSE))</f>
        <v/>
      </c>
      <c r="M582" t="str">
        <f t="shared" si="28"/>
        <v/>
      </c>
      <c r="N582">
        <v>151</v>
      </c>
      <c r="O582" t="b">
        <f>VLOOKUP(A582,Sheet2!$A$2:$G$74,5,FALSE)</f>
        <v>0</v>
      </c>
    </row>
    <row r="583" spans="1:15" x14ac:dyDescent="0.25">
      <c r="A583" t="s">
        <v>194</v>
      </c>
      <c r="B583" t="str">
        <f>VLOOKUP($A583,Sheet2!$A$2:$B$82,2,FALSE)</f>
        <v>PFOS</v>
      </c>
      <c r="C583" t="s">
        <v>11</v>
      </c>
      <c r="D583" t="str">
        <f>VLOOKUP(A583,Sheet2!$A$2:$G$96,3,FALSE)</f>
        <v>org milj</v>
      </c>
      <c r="E583" t="str">
        <f>VLOOKUP(A583,Sheet2!$A$2:$G$96,4,FALSE)</f>
        <v>PFAS</v>
      </c>
      <c r="F583" s="1">
        <v>44879</v>
      </c>
      <c r="G583" t="str">
        <f t="shared" si="29"/>
        <v>inn</v>
      </c>
      <c r="H583">
        <v>6.3600000000000004E-2</v>
      </c>
      <c r="I583" t="b">
        <f t="shared" si="27"/>
        <v>0</v>
      </c>
      <c r="J583" s="4">
        <v>6.3600000000000004E-2</v>
      </c>
      <c r="K583" t="str">
        <f>IF(LEN(VLOOKUP(B583,Sheet2!$B$2:$G$96,5,FALSE))=0,"",VLOOKUP(B583,Sheet2!$B$2:$G$96,5,FALSE))</f>
        <v>målekrav</v>
      </c>
      <c r="L583" t="str">
        <f>IF(LEN(VLOOKUP(B583,Sheet2!$B$2:$G$96,6,FALSE))=0,"",VLOOKUP(B583,Sheet2!$B$2:$G$96,6,FALSE))</f>
        <v/>
      </c>
      <c r="M583" t="b">
        <f t="shared" si="28"/>
        <v>0</v>
      </c>
      <c r="N583">
        <v>152</v>
      </c>
      <c r="O583" t="b">
        <f>VLOOKUP(A583,Sheet2!$A$2:$G$74,5,FALSE)</f>
        <v>1</v>
      </c>
    </row>
    <row r="584" spans="1:15" x14ac:dyDescent="0.25">
      <c r="A584" t="s">
        <v>194</v>
      </c>
      <c r="B584" t="str">
        <f>VLOOKUP($A584,Sheet2!$A$2:$B$82,2,FALSE)</f>
        <v>PFOS</v>
      </c>
      <c r="C584" t="s">
        <v>11</v>
      </c>
      <c r="D584" t="str">
        <f>VLOOKUP(A584,Sheet2!$A$2:$G$96,3,FALSE)</f>
        <v>org milj</v>
      </c>
      <c r="E584" t="str">
        <f>VLOOKUP(A584,Sheet2!$A$2:$G$96,4,FALSE)</f>
        <v>PFAS</v>
      </c>
      <c r="F584" s="1">
        <v>44858</v>
      </c>
      <c r="G584" t="str">
        <f t="shared" si="29"/>
        <v>inn</v>
      </c>
      <c r="I584" t="str">
        <f t="shared" si="27"/>
        <v/>
      </c>
      <c r="K584" t="str">
        <f>IF(LEN(VLOOKUP(B584,Sheet2!$B$2:$G$96,5,FALSE))=0,"",VLOOKUP(B584,Sheet2!$B$2:$G$96,5,FALSE))</f>
        <v>målekrav</v>
      </c>
      <c r="L584" t="str">
        <f>IF(LEN(VLOOKUP(B584,Sheet2!$B$2:$G$96,6,FALSE))=0,"",VLOOKUP(B584,Sheet2!$B$2:$G$96,6,FALSE))</f>
        <v/>
      </c>
      <c r="M584" t="str">
        <f t="shared" si="28"/>
        <v/>
      </c>
      <c r="N584">
        <v>152</v>
      </c>
      <c r="O584" t="b">
        <f>VLOOKUP(A584,Sheet2!$A$2:$G$74,5,FALSE)</f>
        <v>1</v>
      </c>
    </row>
    <row r="585" spans="1:15" x14ac:dyDescent="0.25">
      <c r="A585" t="s">
        <v>194</v>
      </c>
      <c r="B585" t="str">
        <f>VLOOKUP($A585,Sheet2!$A$2:$B$82,2,FALSE)</f>
        <v>PFOS</v>
      </c>
      <c r="C585" t="s">
        <v>11</v>
      </c>
      <c r="D585" t="str">
        <f>VLOOKUP(A585,Sheet2!$A$2:$G$96,3,FALSE)</f>
        <v>org milj</v>
      </c>
      <c r="E585" t="str">
        <f>VLOOKUP(A585,Sheet2!$A$2:$G$96,4,FALSE)</f>
        <v>PFAS</v>
      </c>
      <c r="F585" s="1">
        <v>44865</v>
      </c>
      <c r="G585" t="str">
        <f t="shared" si="29"/>
        <v>inn</v>
      </c>
      <c r="I585" t="str">
        <f t="shared" si="27"/>
        <v/>
      </c>
      <c r="K585" t="str">
        <f>IF(LEN(VLOOKUP(B585,Sheet2!$B$2:$G$96,5,FALSE))=0,"",VLOOKUP(B585,Sheet2!$B$2:$G$96,5,FALSE))</f>
        <v>målekrav</v>
      </c>
      <c r="L585" t="str">
        <f>IF(LEN(VLOOKUP(B585,Sheet2!$B$2:$G$96,6,FALSE))=0,"",VLOOKUP(B585,Sheet2!$B$2:$G$96,6,FALSE))</f>
        <v/>
      </c>
      <c r="M585" t="str">
        <f t="shared" si="28"/>
        <v/>
      </c>
      <c r="N585">
        <v>152</v>
      </c>
      <c r="O585" t="b">
        <f>VLOOKUP(A585,Sheet2!$A$2:$G$74,5,FALSE)</f>
        <v>1</v>
      </c>
    </row>
    <row r="586" spans="1:15" x14ac:dyDescent="0.25">
      <c r="A586" t="s">
        <v>194</v>
      </c>
      <c r="B586" t="str">
        <f>VLOOKUP($A586,Sheet2!$A$2:$B$82,2,FALSE)</f>
        <v>PFOS</v>
      </c>
      <c r="C586" t="s">
        <v>11</v>
      </c>
      <c r="D586" t="str">
        <f>VLOOKUP(A586,Sheet2!$A$2:$G$96,3,FALSE)</f>
        <v>org milj</v>
      </c>
      <c r="E586" t="str">
        <f>VLOOKUP(A586,Sheet2!$A$2:$G$96,4,FALSE)</f>
        <v>PFAS</v>
      </c>
      <c r="F586" s="1">
        <v>44872</v>
      </c>
      <c r="G586" t="str">
        <f t="shared" si="29"/>
        <v>inn</v>
      </c>
      <c r="I586" t="str">
        <f t="shared" si="27"/>
        <v/>
      </c>
      <c r="K586" t="str">
        <f>IF(LEN(VLOOKUP(B586,Sheet2!$B$2:$G$96,5,FALSE))=0,"",VLOOKUP(B586,Sheet2!$B$2:$G$96,5,FALSE))</f>
        <v>målekrav</v>
      </c>
      <c r="L586" t="str">
        <f>IF(LEN(VLOOKUP(B586,Sheet2!$B$2:$G$96,6,FALSE))=0,"",VLOOKUP(B586,Sheet2!$B$2:$G$96,6,FALSE))</f>
        <v/>
      </c>
      <c r="M586" t="str">
        <f t="shared" si="28"/>
        <v/>
      </c>
      <c r="N586">
        <v>152</v>
      </c>
      <c r="O586" t="b">
        <f>VLOOKUP(A586,Sheet2!$A$2:$G$74,5,FALSE)</f>
        <v>1</v>
      </c>
    </row>
    <row r="587" spans="1:15" x14ac:dyDescent="0.25">
      <c r="A587" t="s">
        <v>194</v>
      </c>
      <c r="B587" t="str">
        <f>VLOOKUP($A587,Sheet2!$A$2:$B$82,2,FALSE)</f>
        <v>PFOS</v>
      </c>
      <c r="C587" t="s">
        <v>11</v>
      </c>
      <c r="D587" t="str">
        <f>VLOOKUP(A587,Sheet2!$A$2:$G$96,3,FALSE)</f>
        <v>org milj</v>
      </c>
      <c r="E587" t="str">
        <f>VLOOKUP(A587,Sheet2!$A$2:$G$96,4,FALSE)</f>
        <v>PFAS</v>
      </c>
      <c r="F587" s="1">
        <v>44886</v>
      </c>
      <c r="G587" t="str">
        <f t="shared" si="29"/>
        <v>inn</v>
      </c>
      <c r="I587" t="str">
        <f t="shared" si="27"/>
        <v/>
      </c>
      <c r="K587" t="str">
        <f>IF(LEN(VLOOKUP(B587,Sheet2!$B$2:$G$96,5,FALSE))=0,"",VLOOKUP(B587,Sheet2!$B$2:$G$96,5,FALSE))</f>
        <v>målekrav</v>
      </c>
      <c r="L587" t="str">
        <f>IF(LEN(VLOOKUP(B587,Sheet2!$B$2:$G$96,6,FALSE))=0,"",VLOOKUP(B587,Sheet2!$B$2:$G$96,6,FALSE))</f>
        <v/>
      </c>
      <c r="M587" t="str">
        <f t="shared" si="28"/>
        <v/>
      </c>
      <c r="N587">
        <v>152</v>
      </c>
      <c r="O587" t="b">
        <f>VLOOKUP(A587,Sheet2!$A$2:$G$74,5,FALSE)</f>
        <v>1</v>
      </c>
    </row>
    <row r="588" spans="1:15" x14ac:dyDescent="0.25">
      <c r="A588" t="s">
        <v>194</v>
      </c>
      <c r="B588" t="str">
        <f>VLOOKUP($A588,Sheet2!$A$2:$B$82,2,FALSE)</f>
        <v>PFOS</v>
      </c>
      <c r="C588" t="s">
        <v>11</v>
      </c>
      <c r="D588" t="str">
        <f>VLOOKUP(A588,Sheet2!$A$2:$G$96,3,FALSE)</f>
        <v>org milj</v>
      </c>
      <c r="E588" t="str">
        <f>VLOOKUP(A588,Sheet2!$A$2:$G$96,4,FALSE)</f>
        <v>PFAS</v>
      </c>
      <c r="F588" s="1">
        <v>44907</v>
      </c>
      <c r="G588" t="str">
        <f t="shared" si="29"/>
        <v>inn</v>
      </c>
      <c r="I588" t="str">
        <f t="shared" si="27"/>
        <v/>
      </c>
      <c r="K588" t="str">
        <f>IF(LEN(VLOOKUP(B588,Sheet2!$B$2:$G$96,5,FALSE))=0,"",VLOOKUP(B588,Sheet2!$B$2:$G$96,5,FALSE))</f>
        <v>målekrav</v>
      </c>
      <c r="L588" t="str">
        <f>IF(LEN(VLOOKUP(B588,Sheet2!$B$2:$G$96,6,FALSE))=0,"",VLOOKUP(B588,Sheet2!$B$2:$G$96,6,FALSE))</f>
        <v/>
      </c>
      <c r="M588" t="str">
        <f t="shared" si="28"/>
        <v/>
      </c>
      <c r="N588">
        <v>152</v>
      </c>
      <c r="O588" t="b">
        <f>VLOOKUP(A588,Sheet2!$A$2:$G$74,5,FALSE)</f>
        <v>1</v>
      </c>
    </row>
    <row r="589" spans="1:15" x14ac:dyDescent="0.25">
      <c r="A589" t="s">
        <v>194</v>
      </c>
      <c r="B589" t="str">
        <f>VLOOKUP($A589,Sheet2!$A$2:$B$82,2,FALSE)</f>
        <v>PFOS</v>
      </c>
      <c r="C589" t="s">
        <v>11</v>
      </c>
      <c r="D589" t="str">
        <f>VLOOKUP(A589,Sheet2!$A$2:$G$96,3,FALSE)</f>
        <v>org milj</v>
      </c>
      <c r="E589" t="str">
        <f>VLOOKUP(A589,Sheet2!$A$2:$G$96,4,FALSE)</f>
        <v>PFAS</v>
      </c>
      <c r="F589" s="1">
        <v>44970</v>
      </c>
      <c r="G589" t="str">
        <f t="shared" si="29"/>
        <v>inn</v>
      </c>
      <c r="I589" t="str">
        <f t="shared" si="27"/>
        <v/>
      </c>
      <c r="K589" t="str">
        <f>IF(LEN(VLOOKUP(B589,Sheet2!$B$2:$G$96,5,FALSE))=0,"",VLOOKUP(B589,Sheet2!$B$2:$G$96,5,FALSE))</f>
        <v>målekrav</v>
      </c>
      <c r="L589" t="str">
        <f>IF(LEN(VLOOKUP(B589,Sheet2!$B$2:$G$96,6,FALSE))=0,"",VLOOKUP(B589,Sheet2!$B$2:$G$96,6,FALSE))</f>
        <v/>
      </c>
      <c r="M589" t="str">
        <f t="shared" si="28"/>
        <v/>
      </c>
      <c r="N589">
        <v>152</v>
      </c>
      <c r="O589" t="b">
        <f>VLOOKUP(A589,Sheet2!$A$2:$G$74,5,FALSE)</f>
        <v>1</v>
      </c>
    </row>
    <row r="590" spans="1:15" x14ac:dyDescent="0.25">
      <c r="A590" t="s">
        <v>194</v>
      </c>
      <c r="B590" t="str">
        <f>VLOOKUP($A590,Sheet2!$A$2:$B$82,2,FALSE)</f>
        <v>PFOS</v>
      </c>
      <c r="C590" t="s">
        <v>11</v>
      </c>
      <c r="D590" t="str">
        <f>VLOOKUP(A590,Sheet2!$A$2:$G$96,3,FALSE)</f>
        <v>org milj</v>
      </c>
      <c r="E590" t="str">
        <f>VLOOKUP(A590,Sheet2!$A$2:$G$96,4,FALSE)</f>
        <v>PFAS</v>
      </c>
      <c r="F590" s="1">
        <v>44984</v>
      </c>
      <c r="G590" t="str">
        <f t="shared" si="29"/>
        <v>inn</v>
      </c>
      <c r="I590" t="str">
        <f t="shared" si="27"/>
        <v/>
      </c>
      <c r="K590" t="str">
        <f>IF(LEN(VLOOKUP(B590,Sheet2!$B$2:$G$96,5,FALSE))=0,"",VLOOKUP(B590,Sheet2!$B$2:$G$96,5,FALSE))</f>
        <v>målekrav</v>
      </c>
      <c r="L590" t="str">
        <f>IF(LEN(VLOOKUP(B590,Sheet2!$B$2:$G$96,6,FALSE))=0,"",VLOOKUP(B590,Sheet2!$B$2:$G$96,6,FALSE))</f>
        <v/>
      </c>
      <c r="M590" t="str">
        <f t="shared" si="28"/>
        <v/>
      </c>
      <c r="N590">
        <v>152</v>
      </c>
      <c r="O590" t="b">
        <f>VLOOKUP(A590,Sheet2!$A$2:$G$74,5,FALSE)</f>
        <v>1</v>
      </c>
    </row>
    <row r="591" spans="1:15" x14ac:dyDescent="0.25">
      <c r="A591" t="s">
        <v>194</v>
      </c>
      <c r="B591" t="str">
        <f>VLOOKUP($A591,Sheet2!$A$2:$B$82,2,FALSE)</f>
        <v>PFOS</v>
      </c>
      <c r="C591" t="s">
        <v>11</v>
      </c>
      <c r="D591" t="str">
        <f>VLOOKUP(A591,Sheet2!$A$2:$G$96,3,FALSE)</f>
        <v>org milj</v>
      </c>
      <c r="E591" t="str">
        <f>VLOOKUP(A591,Sheet2!$A$2:$G$96,4,FALSE)</f>
        <v>PFAS</v>
      </c>
      <c r="F591" s="1">
        <v>44879</v>
      </c>
      <c r="G591" t="str">
        <f t="shared" si="29"/>
        <v>ut</v>
      </c>
      <c r="H591">
        <v>2.2200000000000001E-2</v>
      </c>
      <c r="I591" t="b">
        <f t="shared" si="27"/>
        <v>0</v>
      </c>
      <c r="J591" s="4">
        <v>2.2200000000000001E-2</v>
      </c>
      <c r="K591" t="str">
        <f>IF(LEN(VLOOKUP(B591,Sheet2!$B$2:$G$96,5,FALSE))=0,"",VLOOKUP(B591,Sheet2!$B$2:$G$96,5,FALSE))</f>
        <v>målekrav</v>
      </c>
      <c r="L591" t="str">
        <f>IF(LEN(VLOOKUP(B591,Sheet2!$B$2:$G$96,6,FALSE))=0,"",VLOOKUP(B591,Sheet2!$B$2:$G$96,6,FALSE))</f>
        <v/>
      </c>
      <c r="M591" t="b">
        <f t="shared" si="28"/>
        <v>0</v>
      </c>
      <c r="N591">
        <v>151</v>
      </c>
      <c r="O591" t="b">
        <f>VLOOKUP(A591,Sheet2!$A$2:$G$74,5,FALSE)</f>
        <v>1</v>
      </c>
    </row>
    <row r="592" spans="1:15" x14ac:dyDescent="0.25">
      <c r="A592" t="s">
        <v>194</v>
      </c>
      <c r="B592" t="str">
        <f>VLOOKUP($A592,Sheet2!$A$2:$B$82,2,FALSE)</f>
        <v>PFOS</v>
      </c>
      <c r="C592" t="s">
        <v>11</v>
      </c>
      <c r="D592" t="str">
        <f>VLOOKUP(A592,Sheet2!$A$2:$G$96,3,FALSE)</f>
        <v>org milj</v>
      </c>
      <c r="E592" t="str">
        <f>VLOOKUP(A592,Sheet2!$A$2:$G$96,4,FALSE)</f>
        <v>PFAS</v>
      </c>
      <c r="F592" s="1">
        <v>44858</v>
      </c>
      <c r="G592" t="str">
        <f t="shared" si="29"/>
        <v>ut</v>
      </c>
      <c r="I592" t="str">
        <f t="shared" si="27"/>
        <v/>
      </c>
      <c r="K592" t="str">
        <f>IF(LEN(VLOOKUP(B592,Sheet2!$B$2:$G$96,5,FALSE))=0,"",VLOOKUP(B592,Sheet2!$B$2:$G$96,5,FALSE))</f>
        <v>målekrav</v>
      </c>
      <c r="L592" t="str">
        <f>IF(LEN(VLOOKUP(B592,Sheet2!$B$2:$G$96,6,FALSE))=0,"",VLOOKUP(B592,Sheet2!$B$2:$G$96,6,FALSE))</f>
        <v/>
      </c>
      <c r="M592" t="str">
        <f t="shared" si="28"/>
        <v/>
      </c>
      <c r="N592">
        <v>151</v>
      </c>
      <c r="O592" t="b">
        <f>VLOOKUP(A592,Sheet2!$A$2:$G$74,5,FALSE)</f>
        <v>1</v>
      </c>
    </row>
    <row r="593" spans="1:15" x14ac:dyDescent="0.25">
      <c r="A593" t="s">
        <v>194</v>
      </c>
      <c r="B593" t="str">
        <f>VLOOKUP($A593,Sheet2!$A$2:$B$82,2,FALSE)</f>
        <v>PFOS</v>
      </c>
      <c r="C593" t="s">
        <v>11</v>
      </c>
      <c r="D593" t="str">
        <f>VLOOKUP(A593,Sheet2!$A$2:$G$96,3,FALSE)</f>
        <v>org milj</v>
      </c>
      <c r="E593" t="str">
        <f>VLOOKUP(A593,Sheet2!$A$2:$G$96,4,FALSE)</f>
        <v>PFAS</v>
      </c>
      <c r="F593" s="1">
        <v>44865</v>
      </c>
      <c r="G593" t="str">
        <f t="shared" si="29"/>
        <v>ut</v>
      </c>
      <c r="I593" t="str">
        <f t="shared" si="27"/>
        <v/>
      </c>
      <c r="K593" t="str">
        <f>IF(LEN(VLOOKUP(B593,Sheet2!$B$2:$G$96,5,FALSE))=0,"",VLOOKUP(B593,Sheet2!$B$2:$G$96,5,FALSE))</f>
        <v>målekrav</v>
      </c>
      <c r="L593" t="str">
        <f>IF(LEN(VLOOKUP(B593,Sheet2!$B$2:$G$96,6,FALSE))=0,"",VLOOKUP(B593,Sheet2!$B$2:$G$96,6,FALSE))</f>
        <v/>
      </c>
      <c r="M593" t="str">
        <f t="shared" si="28"/>
        <v/>
      </c>
      <c r="N593">
        <v>151</v>
      </c>
      <c r="O593" t="b">
        <f>VLOOKUP(A593,Sheet2!$A$2:$G$74,5,FALSE)</f>
        <v>1</v>
      </c>
    </row>
    <row r="594" spans="1:15" x14ac:dyDescent="0.25">
      <c r="A594" t="s">
        <v>194</v>
      </c>
      <c r="B594" t="str">
        <f>VLOOKUP($A594,Sheet2!$A$2:$B$82,2,FALSE)</f>
        <v>PFOS</v>
      </c>
      <c r="C594" t="s">
        <v>11</v>
      </c>
      <c r="D594" t="str">
        <f>VLOOKUP(A594,Sheet2!$A$2:$G$96,3,FALSE)</f>
        <v>org milj</v>
      </c>
      <c r="E594" t="str">
        <f>VLOOKUP(A594,Sheet2!$A$2:$G$96,4,FALSE)</f>
        <v>PFAS</v>
      </c>
      <c r="F594" s="1">
        <v>44872</v>
      </c>
      <c r="G594" t="str">
        <f t="shared" si="29"/>
        <v>ut</v>
      </c>
      <c r="I594" t="str">
        <f t="shared" si="27"/>
        <v/>
      </c>
      <c r="K594" t="str">
        <f>IF(LEN(VLOOKUP(B594,Sheet2!$B$2:$G$96,5,FALSE))=0,"",VLOOKUP(B594,Sheet2!$B$2:$G$96,5,FALSE))</f>
        <v>målekrav</v>
      </c>
      <c r="L594" t="str">
        <f>IF(LEN(VLOOKUP(B594,Sheet2!$B$2:$G$96,6,FALSE))=0,"",VLOOKUP(B594,Sheet2!$B$2:$G$96,6,FALSE))</f>
        <v/>
      </c>
      <c r="M594" t="str">
        <f t="shared" si="28"/>
        <v/>
      </c>
      <c r="N594">
        <v>151</v>
      </c>
      <c r="O594" t="b">
        <f>VLOOKUP(A594,Sheet2!$A$2:$G$74,5,FALSE)</f>
        <v>1</v>
      </c>
    </row>
    <row r="595" spans="1:15" x14ac:dyDescent="0.25">
      <c r="A595" t="s">
        <v>194</v>
      </c>
      <c r="B595" t="str">
        <f>VLOOKUP($A595,Sheet2!$A$2:$B$82,2,FALSE)</f>
        <v>PFOS</v>
      </c>
      <c r="C595" t="s">
        <v>11</v>
      </c>
      <c r="D595" t="str">
        <f>VLOOKUP(A595,Sheet2!$A$2:$G$96,3,FALSE)</f>
        <v>org milj</v>
      </c>
      <c r="E595" t="str">
        <f>VLOOKUP(A595,Sheet2!$A$2:$G$96,4,FALSE)</f>
        <v>PFAS</v>
      </c>
      <c r="F595" s="1">
        <v>44886</v>
      </c>
      <c r="G595" t="str">
        <f t="shared" si="29"/>
        <v>ut</v>
      </c>
      <c r="I595" t="str">
        <f t="shared" si="27"/>
        <v/>
      </c>
      <c r="K595" t="str">
        <f>IF(LEN(VLOOKUP(B595,Sheet2!$B$2:$G$96,5,FALSE))=0,"",VLOOKUP(B595,Sheet2!$B$2:$G$96,5,FALSE))</f>
        <v>målekrav</v>
      </c>
      <c r="L595" t="str">
        <f>IF(LEN(VLOOKUP(B595,Sheet2!$B$2:$G$96,6,FALSE))=0,"",VLOOKUP(B595,Sheet2!$B$2:$G$96,6,FALSE))</f>
        <v/>
      </c>
      <c r="M595" t="str">
        <f t="shared" si="28"/>
        <v/>
      </c>
      <c r="N595">
        <v>151</v>
      </c>
      <c r="O595" t="b">
        <f>VLOOKUP(A595,Sheet2!$A$2:$G$74,5,FALSE)</f>
        <v>1</v>
      </c>
    </row>
    <row r="596" spans="1:15" x14ac:dyDescent="0.25">
      <c r="A596" t="s">
        <v>194</v>
      </c>
      <c r="B596" t="str">
        <f>VLOOKUP($A596,Sheet2!$A$2:$B$82,2,FALSE)</f>
        <v>PFOS</v>
      </c>
      <c r="C596" t="s">
        <v>11</v>
      </c>
      <c r="D596" t="str">
        <f>VLOOKUP(A596,Sheet2!$A$2:$G$96,3,FALSE)</f>
        <v>org milj</v>
      </c>
      <c r="E596" t="str">
        <f>VLOOKUP(A596,Sheet2!$A$2:$G$96,4,FALSE)</f>
        <v>PFAS</v>
      </c>
      <c r="F596" s="1">
        <v>44907</v>
      </c>
      <c r="G596" t="str">
        <f t="shared" si="29"/>
        <v>ut</v>
      </c>
      <c r="I596" t="str">
        <f t="shared" si="27"/>
        <v/>
      </c>
      <c r="K596" t="str">
        <f>IF(LEN(VLOOKUP(B596,Sheet2!$B$2:$G$96,5,FALSE))=0,"",VLOOKUP(B596,Sheet2!$B$2:$G$96,5,FALSE))</f>
        <v>målekrav</v>
      </c>
      <c r="L596" t="str">
        <f>IF(LEN(VLOOKUP(B596,Sheet2!$B$2:$G$96,6,FALSE))=0,"",VLOOKUP(B596,Sheet2!$B$2:$G$96,6,FALSE))</f>
        <v/>
      </c>
      <c r="M596" t="str">
        <f t="shared" si="28"/>
        <v/>
      </c>
      <c r="N596">
        <v>151</v>
      </c>
      <c r="O596" t="b">
        <f>VLOOKUP(A596,Sheet2!$A$2:$G$74,5,FALSE)</f>
        <v>1</v>
      </c>
    </row>
    <row r="597" spans="1:15" x14ac:dyDescent="0.25">
      <c r="A597" t="s">
        <v>194</v>
      </c>
      <c r="B597" t="str">
        <f>VLOOKUP($A597,Sheet2!$A$2:$B$82,2,FALSE)</f>
        <v>PFOS</v>
      </c>
      <c r="C597" t="s">
        <v>11</v>
      </c>
      <c r="D597" t="str">
        <f>VLOOKUP(A597,Sheet2!$A$2:$G$96,3,FALSE)</f>
        <v>org milj</v>
      </c>
      <c r="E597" t="str">
        <f>VLOOKUP(A597,Sheet2!$A$2:$G$96,4,FALSE)</f>
        <v>PFAS</v>
      </c>
      <c r="F597" s="1">
        <v>44970</v>
      </c>
      <c r="G597" t="str">
        <f t="shared" si="29"/>
        <v>ut</v>
      </c>
      <c r="I597" t="str">
        <f t="shared" si="27"/>
        <v/>
      </c>
      <c r="K597" t="str">
        <f>IF(LEN(VLOOKUP(B597,Sheet2!$B$2:$G$96,5,FALSE))=0,"",VLOOKUP(B597,Sheet2!$B$2:$G$96,5,FALSE))</f>
        <v>målekrav</v>
      </c>
      <c r="L597" t="str">
        <f>IF(LEN(VLOOKUP(B597,Sheet2!$B$2:$G$96,6,FALSE))=0,"",VLOOKUP(B597,Sheet2!$B$2:$G$96,6,FALSE))</f>
        <v/>
      </c>
      <c r="M597" t="str">
        <f t="shared" si="28"/>
        <v/>
      </c>
      <c r="N597">
        <v>151</v>
      </c>
      <c r="O597" t="b">
        <f>VLOOKUP(A597,Sheet2!$A$2:$G$74,5,FALSE)</f>
        <v>1</v>
      </c>
    </row>
    <row r="598" spans="1:15" x14ac:dyDescent="0.25">
      <c r="A598" t="s">
        <v>194</v>
      </c>
      <c r="B598" t="str">
        <f>VLOOKUP($A598,Sheet2!$A$2:$B$82,2,FALSE)</f>
        <v>PFOS</v>
      </c>
      <c r="C598" t="s">
        <v>11</v>
      </c>
      <c r="D598" t="str">
        <f>VLOOKUP(A598,Sheet2!$A$2:$G$96,3,FALSE)</f>
        <v>org milj</v>
      </c>
      <c r="E598" t="str">
        <f>VLOOKUP(A598,Sheet2!$A$2:$G$96,4,FALSE)</f>
        <v>PFAS</v>
      </c>
      <c r="F598" s="1">
        <v>44984</v>
      </c>
      <c r="G598" t="str">
        <f t="shared" si="29"/>
        <v>ut</v>
      </c>
      <c r="I598" t="str">
        <f t="shared" si="27"/>
        <v/>
      </c>
      <c r="K598" t="str">
        <f>IF(LEN(VLOOKUP(B598,Sheet2!$B$2:$G$96,5,FALSE))=0,"",VLOOKUP(B598,Sheet2!$B$2:$G$96,5,FALSE))</f>
        <v>målekrav</v>
      </c>
      <c r="L598" t="str">
        <f>IF(LEN(VLOOKUP(B598,Sheet2!$B$2:$G$96,6,FALSE))=0,"",VLOOKUP(B598,Sheet2!$B$2:$G$96,6,FALSE))</f>
        <v/>
      </c>
      <c r="M598" t="str">
        <f t="shared" si="28"/>
        <v/>
      </c>
      <c r="N598">
        <v>151</v>
      </c>
      <c r="O598" t="b">
        <f>VLOOKUP(A598,Sheet2!$A$2:$G$74,5,FALSE)</f>
        <v>1</v>
      </c>
    </row>
    <row r="599" spans="1:15" x14ac:dyDescent="0.25">
      <c r="A599" t="s">
        <v>195</v>
      </c>
      <c r="B599" t="str">
        <f>VLOOKUP($A599,Sheet2!$A$2:$B$82,2,FALSE)</f>
        <v>PFOA</v>
      </c>
      <c r="C599" t="s">
        <v>11</v>
      </c>
      <c r="D599" t="str">
        <f>VLOOKUP(A599,Sheet2!$A$2:$G$96,3,FALSE)</f>
        <v>org milj</v>
      </c>
      <c r="E599" t="str">
        <f>VLOOKUP(A599,Sheet2!$A$2:$G$96,4,FALSE)</f>
        <v>PFAS</v>
      </c>
      <c r="F599" s="1">
        <v>44879</v>
      </c>
      <c r="G599" t="str">
        <f t="shared" si="29"/>
        <v>inn</v>
      </c>
      <c r="H599">
        <v>9.7900000000000001E-2</v>
      </c>
      <c r="I599" t="b">
        <f t="shared" si="27"/>
        <v>0</v>
      </c>
      <c r="J599" s="4">
        <v>9.7900000000000001E-2</v>
      </c>
      <c r="K599" t="str">
        <f>IF(LEN(VLOOKUP(B599,Sheet2!$B$2:$G$96,5,FALSE))=0,"",VLOOKUP(B599,Sheet2!$B$2:$G$96,5,FALSE))</f>
        <v>målekrav</v>
      </c>
      <c r="L599" t="str">
        <f>IF(LEN(VLOOKUP(B599,Sheet2!$B$2:$G$96,6,FALSE))=0,"",VLOOKUP(B599,Sheet2!$B$2:$G$96,6,FALSE))</f>
        <v/>
      </c>
      <c r="M599" t="b">
        <f t="shared" si="28"/>
        <v>0</v>
      </c>
      <c r="N599">
        <v>152</v>
      </c>
      <c r="O599" t="b">
        <f>VLOOKUP(A599,Sheet2!$A$2:$G$74,5,FALSE)</f>
        <v>1</v>
      </c>
    </row>
    <row r="600" spans="1:15" x14ac:dyDescent="0.25">
      <c r="A600" t="s">
        <v>195</v>
      </c>
      <c r="B600" t="str">
        <f>VLOOKUP($A600,Sheet2!$A$2:$B$82,2,FALSE)</f>
        <v>PFOA</v>
      </c>
      <c r="C600" t="s">
        <v>11</v>
      </c>
      <c r="D600" t="str">
        <f>VLOOKUP(A600,Sheet2!$A$2:$G$96,3,FALSE)</f>
        <v>org milj</v>
      </c>
      <c r="E600" t="str">
        <f>VLOOKUP(A600,Sheet2!$A$2:$G$96,4,FALSE)</f>
        <v>PFAS</v>
      </c>
      <c r="F600" s="1">
        <v>44858</v>
      </c>
      <c r="G600" t="str">
        <f t="shared" si="29"/>
        <v>inn</v>
      </c>
      <c r="I600" t="str">
        <f t="shared" si="27"/>
        <v/>
      </c>
      <c r="K600" t="str">
        <f>IF(LEN(VLOOKUP(B600,Sheet2!$B$2:$G$96,5,FALSE))=0,"",VLOOKUP(B600,Sheet2!$B$2:$G$96,5,FALSE))</f>
        <v>målekrav</v>
      </c>
      <c r="L600" t="str">
        <f>IF(LEN(VLOOKUP(B600,Sheet2!$B$2:$G$96,6,FALSE))=0,"",VLOOKUP(B600,Sheet2!$B$2:$G$96,6,FALSE))</f>
        <v/>
      </c>
      <c r="M600" t="str">
        <f t="shared" si="28"/>
        <v/>
      </c>
      <c r="N600">
        <v>152</v>
      </c>
      <c r="O600" t="b">
        <f>VLOOKUP(A600,Sheet2!$A$2:$G$74,5,FALSE)</f>
        <v>1</v>
      </c>
    </row>
    <row r="601" spans="1:15" x14ac:dyDescent="0.25">
      <c r="A601" t="s">
        <v>195</v>
      </c>
      <c r="B601" t="str">
        <f>VLOOKUP($A601,Sheet2!$A$2:$B$82,2,FALSE)</f>
        <v>PFOA</v>
      </c>
      <c r="C601" t="s">
        <v>11</v>
      </c>
      <c r="D601" t="str">
        <f>VLOOKUP(A601,Sheet2!$A$2:$G$96,3,FALSE)</f>
        <v>org milj</v>
      </c>
      <c r="E601" t="str">
        <f>VLOOKUP(A601,Sheet2!$A$2:$G$96,4,FALSE)</f>
        <v>PFAS</v>
      </c>
      <c r="F601" s="1">
        <v>44865</v>
      </c>
      <c r="G601" t="str">
        <f t="shared" si="29"/>
        <v>inn</v>
      </c>
      <c r="I601" t="str">
        <f t="shared" si="27"/>
        <v/>
      </c>
      <c r="K601" t="str">
        <f>IF(LEN(VLOOKUP(B601,Sheet2!$B$2:$G$96,5,FALSE))=0,"",VLOOKUP(B601,Sheet2!$B$2:$G$96,5,FALSE))</f>
        <v>målekrav</v>
      </c>
      <c r="L601" t="str">
        <f>IF(LEN(VLOOKUP(B601,Sheet2!$B$2:$G$96,6,FALSE))=0,"",VLOOKUP(B601,Sheet2!$B$2:$G$96,6,FALSE))</f>
        <v/>
      </c>
      <c r="M601" t="str">
        <f t="shared" si="28"/>
        <v/>
      </c>
      <c r="N601">
        <v>152</v>
      </c>
      <c r="O601" t="b">
        <f>VLOOKUP(A601,Sheet2!$A$2:$G$74,5,FALSE)</f>
        <v>1</v>
      </c>
    </row>
    <row r="602" spans="1:15" x14ac:dyDescent="0.25">
      <c r="A602" t="s">
        <v>195</v>
      </c>
      <c r="B602" t="str">
        <f>VLOOKUP($A602,Sheet2!$A$2:$B$82,2,FALSE)</f>
        <v>PFOA</v>
      </c>
      <c r="C602" t="s">
        <v>11</v>
      </c>
      <c r="D602" t="str">
        <f>VLOOKUP(A602,Sheet2!$A$2:$G$96,3,FALSE)</f>
        <v>org milj</v>
      </c>
      <c r="E602" t="str">
        <f>VLOOKUP(A602,Sheet2!$A$2:$G$96,4,FALSE)</f>
        <v>PFAS</v>
      </c>
      <c r="F602" s="1">
        <v>44872</v>
      </c>
      <c r="G602" t="str">
        <f t="shared" si="29"/>
        <v>inn</v>
      </c>
      <c r="I602" t="str">
        <f t="shared" si="27"/>
        <v/>
      </c>
      <c r="K602" t="str">
        <f>IF(LEN(VLOOKUP(B602,Sheet2!$B$2:$G$96,5,FALSE))=0,"",VLOOKUP(B602,Sheet2!$B$2:$G$96,5,FALSE))</f>
        <v>målekrav</v>
      </c>
      <c r="L602" t="str">
        <f>IF(LEN(VLOOKUP(B602,Sheet2!$B$2:$G$96,6,FALSE))=0,"",VLOOKUP(B602,Sheet2!$B$2:$G$96,6,FALSE))</f>
        <v/>
      </c>
      <c r="M602" t="str">
        <f t="shared" si="28"/>
        <v/>
      </c>
      <c r="N602">
        <v>152</v>
      </c>
      <c r="O602" t="b">
        <f>VLOOKUP(A602,Sheet2!$A$2:$G$74,5,FALSE)</f>
        <v>1</v>
      </c>
    </row>
    <row r="603" spans="1:15" x14ac:dyDescent="0.25">
      <c r="A603" t="s">
        <v>195</v>
      </c>
      <c r="B603" t="str">
        <f>VLOOKUP($A603,Sheet2!$A$2:$B$82,2,FALSE)</f>
        <v>PFOA</v>
      </c>
      <c r="C603" t="s">
        <v>11</v>
      </c>
      <c r="D603" t="str">
        <f>VLOOKUP(A603,Sheet2!$A$2:$G$96,3,FALSE)</f>
        <v>org milj</v>
      </c>
      <c r="E603" t="str">
        <f>VLOOKUP(A603,Sheet2!$A$2:$G$96,4,FALSE)</f>
        <v>PFAS</v>
      </c>
      <c r="F603" s="1">
        <v>44886</v>
      </c>
      <c r="G603" t="str">
        <f t="shared" si="29"/>
        <v>inn</v>
      </c>
      <c r="I603" t="str">
        <f t="shared" si="27"/>
        <v/>
      </c>
      <c r="K603" t="str">
        <f>IF(LEN(VLOOKUP(B603,Sheet2!$B$2:$G$96,5,FALSE))=0,"",VLOOKUP(B603,Sheet2!$B$2:$G$96,5,FALSE))</f>
        <v>målekrav</v>
      </c>
      <c r="L603" t="str">
        <f>IF(LEN(VLOOKUP(B603,Sheet2!$B$2:$G$96,6,FALSE))=0,"",VLOOKUP(B603,Sheet2!$B$2:$G$96,6,FALSE))</f>
        <v/>
      </c>
      <c r="M603" t="str">
        <f t="shared" si="28"/>
        <v/>
      </c>
      <c r="N603">
        <v>152</v>
      </c>
      <c r="O603" t="b">
        <f>VLOOKUP(A603,Sheet2!$A$2:$G$74,5,FALSE)</f>
        <v>1</v>
      </c>
    </row>
    <row r="604" spans="1:15" x14ac:dyDescent="0.25">
      <c r="A604" t="s">
        <v>195</v>
      </c>
      <c r="B604" t="str">
        <f>VLOOKUP($A604,Sheet2!$A$2:$B$82,2,FALSE)</f>
        <v>PFOA</v>
      </c>
      <c r="C604" t="s">
        <v>11</v>
      </c>
      <c r="D604" t="str">
        <f>VLOOKUP(A604,Sheet2!$A$2:$G$96,3,FALSE)</f>
        <v>org milj</v>
      </c>
      <c r="E604" t="str">
        <f>VLOOKUP(A604,Sheet2!$A$2:$G$96,4,FALSE)</f>
        <v>PFAS</v>
      </c>
      <c r="F604" s="1">
        <v>44907</v>
      </c>
      <c r="G604" t="str">
        <f t="shared" si="29"/>
        <v>inn</v>
      </c>
      <c r="I604" t="str">
        <f t="shared" si="27"/>
        <v/>
      </c>
      <c r="K604" t="str">
        <f>IF(LEN(VLOOKUP(B604,Sheet2!$B$2:$G$96,5,FALSE))=0,"",VLOOKUP(B604,Sheet2!$B$2:$G$96,5,FALSE))</f>
        <v>målekrav</v>
      </c>
      <c r="L604" t="str">
        <f>IF(LEN(VLOOKUP(B604,Sheet2!$B$2:$G$96,6,FALSE))=0,"",VLOOKUP(B604,Sheet2!$B$2:$G$96,6,FALSE))</f>
        <v/>
      </c>
      <c r="M604" t="str">
        <f t="shared" si="28"/>
        <v/>
      </c>
      <c r="N604">
        <v>152</v>
      </c>
      <c r="O604" t="b">
        <f>VLOOKUP(A604,Sheet2!$A$2:$G$74,5,FALSE)</f>
        <v>1</v>
      </c>
    </row>
    <row r="605" spans="1:15" x14ac:dyDescent="0.25">
      <c r="A605" t="s">
        <v>195</v>
      </c>
      <c r="B605" t="str">
        <f>VLOOKUP($A605,Sheet2!$A$2:$B$82,2,FALSE)</f>
        <v>PFOA</v>
      </c>
      <c r="C605" t="s">
        <v>11</v>
      </c>
      <c r="D605" t="str">
        <f>VLOOKUP(A605,Sheet2!$A$2:$G$96,3,FALSE)</f>
        <v>org milj</v>
      </c>
      <c r="E605" t="str">
        <f>VLOOKUP(A605,Sheet2!$A$2:$G$96,4,FALSE)</f>
        <v>PFAS</v>
      </c>
      <c r="F605" s="1">
        <v>44970</v>
      </c>
      <c r="G605" t="str">
        <f t="shared" si="29"/>
        <v>inn</v>
      </c>
      <c r="I605" t="str">
        <f t="shared" si="27"/>
        <v/>
      </c>
      <c r="K605" t="str">
        <f>IF(LEN(VLOOKUP(B605,Sheet2!$B$2:$G$96,5,FALSE))=0,"",VLOOKUP(B605,Sheet2!$B$2:$G$96,5,FALSE))</f>
        <v>målekrav</v>
      </c>
      <c r="L605" t="str">
        <f>IF(LEN(VLOOKUP(B605,Sheet2!$B$2:$G$96,6,FALSE))=0,"",VLOOKUP(B605,Sheet2!$B$2:$G$96,6,FALSE))</f>
        <v/>
      </c>
      <c r="M605" t="str">
        <f t="shared" si="28"/>
        <v/>
      </c>
      <c r="N605">
        <v>152</v>
      </c>
      <c r="O605" t="b">
        <f>VLOOKUP(A605,Sheet2!$A$2:$G$74,5,FALSE)</f>
        <v>1</v>
      </c>
    </row>
    <row r="606" spans="1:15" x14ac:dyDescent="0.25">
      <c r="A606" t="s">
        <v>195</v>
      </c>
      <c r="B606" t="str">
        <f>VLOOKUP($A606,Sheet2!$A$2:$B$82,2,FALSE)</f>
        <v>PFOA</v>
      </c>
      <c r="C606" t="s">
        <v>11</v>
      </c>
      <c r="D606" t="str">
        <f>VLOOKUP(A606,Sheet2!$A$2:$G$96,3,FALSE)</f>
        <v>org milj</v>
      </c>
      <c r="E606" t="str">
        <f>VLOOKUP(A606,Sheet2!$A$2:$G$96,4,FALSE)</f>
        <v>PFAS</v>
      </c>
      <c r="F606" s="1">
        <v>44984</v>
      </c>
      <c r="G606" t="str">
        <f t="shared" si="29"/>
        <v>inn</v>
      </c>
      <c r="I606" t="str">
        <f t="shared" si="27"/>
        <v/>
      </c>
      <c r="K606" t="str">
        <f>IF(LEN(VLOOKUP(B606,Sheet2!$B$2:$G$96,5,FALSE))=0,"",VLOOKUP(B606,Sheet2!$B$2:$G$96,5,FALSE))</f>
        <v>målekrav</v>
      </c>
      <c r="L606" t="str">
        <f>IF(LEN(VLOOKUP(B606,Sheet2!$B$2:$G$96,6,FALSE))=0,"",VLOOKUP(B606,Sheet2!$B$2:$G$96,6,FALSE))</f>
        <v/>
      </c>
      <c r="M606" t="str">
        <f t="shared" si="28"/>
        <v/>
      </c>
      <c r="N606">
        <v>152</v>
      </c>
      <c r="O606" t="b">
        <f>VLOOKUP(A606,Sheet2!$A$2:$G$74,5,FALSE)</f>
        <v>1</v>
      </c>
    </row>
    <row r="607" spans="1:15" x14ac:dyDescent="0.25">
      <c r="A607" t="s">
        <v>195</v>
      </c>
      <c r="B607" t="str">
        <f>VLOOKUP($A607,Sheet2!$A$2:$B$82,2,FALSE)</f>
        <v>PFOA</v>
      </c>
      <c r="C607" t="s">
        <v>11</v>
      </c>
      <c r="D607" t="str">
        <f>VLOOKUP(A607,Sheet2!$A$2:$G$96,3,FALSE)</f>
        <v>org milj</v>
      </c>
      <c r="E607" t="str">
        <f>VLOOKUP(A607,Sheet2!$A$2:$G$96,4,FALSE)</f>
        <v>PFAS</v>
      </c>
      <c r="F607" s="1">
        <v>44879</v>
      </c>
      <c r="G607" t="str">
        <f t="shared" si="29"/>
        <v>ut</v>
      </c>
      <c r="H607">
        <v>5.9900000000000002E-2</v>
      </c>
      <c r="I607" t="b">
        <f t="shared" si="27"/>
        <v>0</v>
      </c>
      <c r="J607" s="4">
        <v>5.9900000000000002E-2</v>
      </c>
      <c r="K607" t="str">
        <f>IF(LEN(VLOOKUP(B607,Sheet2!$B$2:$G$96,5,FALSE))=0,"",VLOOKUP(B607,Sheet2!$B$2:$G$96,5,FALSE))</f>
        <v>målekrav</v>
      </c>
      <c r="L607" t="str">
        <f>IF(LEN(VLOOKUP(B607,Sheet2!$B$2:$G$96,6,FALSE))=0,"",VLOOKUP(B607,Sheet2!$B$2:$G$96,6,FALSE))</f>
        <v/>
      </c>
      <c r="M607" t="b">
        <f t="shared" si="28"/>
        <v>0</v>
      </c>
      <c r="N607">
        <v>151</v>
      </c>
      <c r="O607" t="b">
        <f>VLOOKUP(A607,Sheet2!$A$2:$G$74,5,FALSE)</f>
        <v>1</v>
      </c>
    </row>
    <row r="608" spans="1:15" x14ac:dyDescent="0.25">
      <c r="A608" t="s">
        <v>195</v>
      </c>
      <c r="B608" t="str">
        <f>VLOOKUP($A608,Sheet2!$A$2:$B$82,2,FALSE)</f>
        <v>PFOA</v>
      </c>
      <c r="C608" t="s">
        <v>11</v>
      </c>
      <c r="D608" t="str">
        <f>VLOOKUP(A608,Sheet2!$A$2:$G$96,3,FALSE)</f>
        <v>org milj</v>
      </c>
      <c r="E608" t="str">
        <f>VLOOKUP(A608,Sheet2!$A$2:$G$96,4,FALSE)</f>
        <v>PFAS</v>
      </c>
      <c r="F608" s="1">
        <v>44858</v>
      </c>
      <c r="G608" t="str">
        <f t="shared" si="29"/>
        <v>ut</v>
      </c>
      <c r="I608" t="str">
        <f t="shared" si="27"/>
        <v/>
      </c>
      <c r="K608" t="str">
        <f>IF(LEN(VLOOKUP(B608,Sheet2!$B$2:$G$96,5,FALSE))=0,"",VLOOKUP(B608,Sheet2!$B$2:$G$96,5,FALSE))</f>
        <v>målekrav</v>
      </c>
      <c r="L608" t="str">
        <f>IF(LEN(VLOOKUP(B608,Sheet2!$B$2:$G$96,6,FALSE))=0,"",VLOOKUP(B608,Sheet2!$B$2:$G$96,6,FALSE))</f>
        <v/>
      </c>
      <c r="M608" t="str">
        <f t="shared" si="28"/>
        <v/>
      </c>
      <c r="N608">
        <v>151</v>
      </c>
      <c r="O608" t="b">
        <f>VLOOKUP(A608,Sheet2!$A$2:$G$74,5,FALSE)</f>
        <v>1</v>
      </c>
    </row>
    <row r="609" spans="1:15" x14ac:dyDescent="0.25">
      <c r="A609" t="s">
        <v>195</v>
      </c>
      <c r="B609" t="str">
        <f>VLOOKUP($A609,Sheet2!$A$2:$B$82,2,FALSE)</f>
        <v>PFOA</v>
      </c>
      <c r="C609" t="s">
        <v>11</v>
      </c>
      <c r="D609" t="str">
        <f>VLOOKUP(A609,Sheet2!$A$2:$G$96,3,FALSE)</f>
        <v>org milj</v>
      </c>
      <c r="E609" t="str">
        <f>VLOOKUP(A609,Sheet2!$A$2:$G$96,4,FALSE)</f>
        <v>PFAS</v>
      </c>
      <c r="F609" s="1">
        <v>44865</v>
      </c>
      <c r="G609" t="str">
        <f t="shared" si="29"/>
        <v>ut</v>
      </c>
      <c r="I609" t="str">
        <f t="shared" si="27"/>
        <v/>
      </c>
      <c r="K609" t="str">
        <f>IF(LEN(VLOOKUP(B609,Sheet2!$B$2:$G$96,5,FALSE))=0,"",VLOOKUP(B609,Sheet2!$B$2:$G$96,5,FALSE))</f>
        <v>målekrav</v>
      </c>
      <c r="L609" t="str">
        <f>IF(LEN(VLOOKUP(B609,Sheet2!$B$2:$G$96,6,FALSE))=0,"",VLOOKUP(B609,Sheet2!$B$2:$G$96,6,FALSE))</f>
        <v/>
      </c>
      <c r="M609" t="str">
        <f t="shared" si="28"/>
        <v/>
      </c>
      <c r="N609">
        <v>151</v>
      </c>
      <c r="O609" t="b">
        <f>VLOOKUP(A609,Sheet2!$A$2:$G$74,5,FALSE)</f>
        <v>1</v>
      </c>
    </row>
    <row r="610" spans="1:15" x14ac:dyDescent="0.25">
      <c r="A610" t="s">
        <v>195</v>
      </c>
      <c r="B610" t="str">
        <f>VLOOKUP($A610,Sheet2!$A$2:$B$82,2,FALSE)</f>
        <v>PFOA</v>
      </c>
      <c r="C610" t="s">
        <v>11</v>
      </c>
      <c r="D610" t="str">
        <f>VLOOKUP(A610,Sheet2!$A$2:$G$96,3,FALSE)</f>
        <v>org milj</v>
      </c>
      <c r="E610" t="str">
        <f>VLOOKUP(A610,Sheet2!$A$2:$G$96,4,FALSE)</f>
        <v>PFAS</v>
      </c>
      <c r="F610" s="1">
        <v>44872</v>
      </c>
      <c r="G610" t="str">
        <f t="shared" si="29"/>
        <v>ut</v>
      </c>
      <c r="I610" t="str">
        <f t="shared" si="27"/>
        <v/>
      </c>
      <c r="K610" t="str">
        <f>IF(LEN(VLOOKUP(B610,Sheet2!$B$2:$G$96,5,FALSE))=0,"",VLOOKUP(B610,Sheet2!$B$2:$G$96,5,FALSE))</f>
        <v>målekrav</v>
      </c>
      <c r="L610" t="str">
        <f>IF(LEN(VLOOKUP(B610,Sheet2!$B$2:$G$96,6,FALSE))=0,"",VLOOKUP(B610,Sheet2!$B$2:$G$96,6,FALSE))</f>
        <v/>
      </c>
      <c r="M610" t="str">
        <f t="shared" si="28"/>
        <v/>
      </c>
      <c r="N610">
        <v>151</v>
      </c>
      <c r="O610" t="b">
        <f>VLOOKUP(A610,Sheet2!$A$2:$G$74,5,FALSE)</f>
        <v>1</v>
      </c>
    </row>
    <row r="611" spans="1:15" x14ac:dyDescent="0.25">
      <c r="A611" t="s">
        <v>195</v>
      </c>
      <c r="B611" t="str">
        <f>VLOOKUP($A611,Sheet2!$A$2:$B$82,2,FALSE)</f>
        <v>PFOA</v>
      </c>
      <c r="C611" t="s">
        <v>11</v>
      </c>
      <c r="D611" t="str">
        <f>VLOOKUP(A611,Sheet2!$A$2:$G$96,3,FALSE)</f>
        <v>org milj</v>
      </c>
      <c r="E611" t="str">
        <f>VLOOKUP(A611,Sheet2!$A$2:$G$96,4,FALSE)</f>
        <v>PFAS</v>
      </c>
      <c r="F611" s="1">
        <v>44886</v>
      </c>
      <c r="G611" t="str">
        <f t="shared" si="29"/>
        <v>ut</v>
      </c>
      <c r="I611" t="str">
        <f t="shared" si="27"/>
        <v/>
      </c>
      <c r="K611" t="str">
        <f>IF(LEN(VLOOKUP(B611,Sheet2!$B$2:$G$96,5,FALSE))=0,"",VLOOKUP(B611,Sheet2!$B$2:$G$96,5,FALSE))</f>
        <v>målekrav</v>
      </c>
      <c r="L611" t="str">
        <f>IF(LEN(VLOOKUP(B611,Sheet2!$B$2:$G$96,6,FALSE))=0,"",VLOOKUP(B611,Sheet2!$B$2:$G$96,6,FALSE))</f>
        <v/>
      </c>
      <c r="M611" t="str">
        <f t="shared" si="28"/>
        <v/>
      </c>
      <c r="N611">
        <v>151</v>
      </c>
      <c r="O611" t="b">
        <f>VLOOKUP(A611,Sheet2!$A$2:$G$74,5,FALSE)</f>
        <v>1</v>
      </c>
    </row>
    <row r="612" spans="1:15" x14ac:dyDescent="0.25">
      <c r="A612" t="s">
        <v>195</v>
      </c>
      <c r="B612" t="str">
        <f>VLOOKUP($A612,Sheet2!$A$2:$B$82,2,FALSE)</f>
        <v>PFOA</v>
      </c>
      <c r="C612" t="s">
        <v>11</v>
      </c>
      <c r="D612" t="str">
        <f>VLOOKUP(A612,Sheet2!$A$2:$G$96,3,FALSE)</f>
        <v>org milj</v>
      </c>
      <c r="E612" t="str">
        <f>VLOOKUP(A612,Sheet2!$A$2:$G$96,4,FALSE)</f>
        <v>PFAS</v>
      </c>
      <c r="F612" s="1">
        <v>44907</v>
      </c>
      <c r="G612" t="str">
        <f t="shared" si="29"/>
        <v>ut</v>
      </c>
      <c r="I612" t="str">
        <f t="shared" si="27"/>
        <v/>
      </c>
      <c r="K612" t="str">
        <f>IF(LEN(VLOOKUP(B612,Sheet2!$B$2:$G$96,5,FALSE))=0,"",VLOOKUP(B612,Sheet2!$B$2:$G$96,5,FALSE))</f>
        <v>målekrav</v>
      </c>
      <c r="L612" t="str">
        <f>IF(LEN(VLOOKUP(B612,Sheet2!$B$2:$G$96,6,FALSE))=0,"",VLOOKUP(B612,Sheet2!$B$2:$G$96,6,FALSE))</f>
        <v/>
      </c>
      <c r="M612" t="str">
        <f t="shared" si="28"/>
        <v/>
      </c>
      <c r="N612">
        <v>151</v>
      </c>
      <c r="O612" t="b">
        <f>VLOOKUP(A612,Sheet2!$A$2:$G$74,5,FALSE)</f>
        <v>1</v>
      </c>
    </row>
    <row r="613" spans="1:15" x14ac:dyDescent="0.25">
      <c r="A613" t="s">
        <v>195</v>
      </c>
      <c r="B613" t="str">
        <f>VLOOKUP($A613,Sheet2!$A$2:$B$82,2,FALSE)</f>
        <v>PFOA</v>
      </c>
      <c r="C613" t="s">
        <v>11</v>
      </c>
      <c r="D613" t="str">
        <f>VLOOKUP(A613,Sheet2!$A$2:$G$96,3,FALSE)</f>
        <v>org milj</v>
      </c>
      <c r="E613" t="str">
        <f>VLOOKUP(A613,Sheet2!$A$2:$G$96,4,FALSE)</f>
        <v>PFAS</v>
      </c>
      <c r="F613" s="1">
        <v>44970</v>
      </c>
      <c r="G613" t="str">
        <f t="shared" si="29"/>
        <v>ut</v>
      </c>
      <c r="I613" t="str">
        <f t="shared" si="27"/>
        <v/>
      </c>
      <c r="K613" t="str">
        <f>IF(LEN(VLOOKUP(B613,Sheet2!$B$2:$G$96,5,FALSE))=0,"",VLOOKUP(B613,Sheet2!$B$2:$G$96,5,FALSE))</f>
        <v>målekrav</v>
      </c>
      <c r="L613" t="str">
        <f>IF(LEN(VLOOKUP(B613,Sheet2!$B$2:$G$96,6,FALSE))=0,"",VLOOKUP(B613,Sheet2!$B$2:$G$96,6,FALSE))</f>
        <v/>
      </c>
      <c r="M613" t="str">
        <f t="shared" si="28"/>
        <v/>
      </c>
      <c r="N613">
        <v>151</v>
      </c>
      <c r="O613" t="b">
        <f>VLOOKUP(A613,Sheet2!$A$2:$G$74,5,FALSE)</f>
        <v>1</v>
      </c>
    </row>
    <row r="614" spans="1:15" x14ac:dyDescent="0.25">
      <c r="A614" t="s">
        <v>195</v>
      </c>
      <c r="B614" t="str">
        <f>VLOOKUP($A614,Sheet2!$A$2:$B$82,2,FALSE)</f>
        <v>PFOA</v>
      </c>
      <c r="C614" t="s">
        <v>11</v>
      </c>
      <c r="D614" t="str">
        <f>VLOOKUP(A614,Sheet2!$A$2:$G$96,3,FALSE)</f>
        <v>org milj</v>
      </c>
      <c r="E614" t="str">
        <f>VLOOKUP(A614,Sheet2!$A$2:$G$96,4,FALSE)</f>
        <v>PFAS</v>
      </c>
      <c r="F614" s="1">
        <v>44984</v>
      </c>
      <c r="G614" t="str">
        <f t="shared" si="29"/>
        <v>ut</v>
      </c>
      <c r="I614" t="str">
        <f t="shared" si="27"/>
        <v/>
      </c>
      <c r="K614" t="str">
        <f>IF(LEN(VLOOKUP(B614,Sheet2!$B$2:$G$96,5,FALSE))=0,"",VLOOKUP(B614,Sheet2!$B$2:$G$96,5,FALSE))</f>
        <v>målekrav</v>
      </c>
      <c r="L614" t="str">
        <f>IF(LEN(VLOOKUP(B614,Sheet2!$B$2:$G$96,6,FALSE))=0,"",VLOOKUP(B614,Sheet2!$B$2:$G$96,6,FALSE))</f>
        <v/>
      </c>
      <c r="M614" t="str">
        <f t="shared" si="28"/>
        <v/>
      </c>
      <c r="N614">
        <v>151</v>
      </c>
      <c r="O614" t="b">
        <f>VLOOKUP(A614,Sheet2!$A$2:$G$74,5,FALSE)</f>
        <v>1</v>
      </c>
    </row>
    <row r="615" spans="1:15" x14ac:dyDescent="0.25">
      <c r="A615" t="s">
        <v>51</v>
      </c>
      <c r="B615" t="str">
        <f>VLOOKUP($A615,Sheet2!$A$2:$B$82,2,FALSE)</f>
        <v>PFPeA</v>
      </c>
      <c r="C615" t="s">
        <v>11</v>
      </c>
      <c r="D615" t="str">
        <f>VLOOKUP(A615,Sheet2!$A$2:$G$96,3,FALSE)</f>
        <v>org milj</v>
      </c>
      <c r="E615" t="str">
        <f>VLOOKUP(A615,Sheet2!$A$2:$G$96,4,FALSE)</f>
        <v>PFAS</v>
      </c>
      <c r="F615" s="1">
        <v>44879</v>
      </c>
      <c r="G615" t="str">
        <f t="shared" si="29"/>
        <v>inn</v>
      </c>
      <c r="H615">
        <v>0.20699999999999999</v>
      </c>
      <c r="I615" t="b">
        <f t="shared" si="27"/>
        <v>0</v>
      </c>
      <c r="J615" s="4">
        <v>0.20699999999999999</v>
      </c>
      <c r="K615" t="str">
        <f>IF(LEN(VLOOKUP(B615,Sheet2!$B$2:$G$96,5,FALSE))=0,"",VLOOKUP(B615,Sheet2!$B$2:$G$96,5,FALSE))</f>
        <v/>
      </c>
      <c r="L615" t="str">
        <f>IF(LEN(VLOOKUP(B615,Sheet2!$B$2:$G$96,6,FALSE))=0,"",VLOOKUP(B615,Sheet2!$B$2:$G$96,6,FALSE))</f>
        <v/>
      </c>
      <c r="M615" t="b">
        <f t="shared" si="28"/>
        <v>0</v>
      </c>
      <c r="N615">
        <v>152</v>
      </c>
      <c r="O615" t="b">
        <f>VLOOKUP(A615,Sheet2!$A$2:$G$74,5,FALSE)</f>
        <v>0</v>
      </c>
    </row>
    <row r="616" spans="1:15" x14ac:dyDescent="0.25">
      <c r="A616" t="s">
        <v>51</v>
      </c>
      <c r="B616" t="str">
        <f>VLOOKUP($A616,Sheet2!$A$2:$B$82,2,FALSE)</f>
        <v>PFPeA</v>
      </c>
      <c r="C616" t="s">
        <v>11</v>
      </c>
      <c r="D616" t="str">
        <f>VLOOKUP(A616,Sheet2!$A$2:$G$96,3,FALSE)</f>
        <v>org milj</v>
      </c>
      <c r="E616" t="str">
        <f>VLOOKUP(A616,Sheet2!$A$2:$G$96,4,FALSE)</f>
        <v>PFAS</v>
      </c>
      <c r="F616" s="1">
        <v>44858</v>
      </c>
      <c r="G616" t="str">
        <f t="shared" si="29"/>
        <v>inn</v>
      </c>
      <c r="I616" t="str">
        <f t="shared" si="27"/>
        <v/>
      </c>
      <c r="K616" t="str">
        <f>IF(LEN(VLOOKUP(B616,Sheet2!$B$2:$G$96,5,FALSE))=0,"",VLOOKUP(B616,Sheet2!$B$2:$G$96,5,FALSE))</f>
        <v/>
      </c>
      <c r="L616" t="str">
        <f>IF(LEN(VLOOKUP(B616,Sheet2!$B$2:$G$96,6,FALSE))=0,"",VLOOKUP(B616,Sheet2!$B$2:$G$96,6,FALSE))</f>
        <v/>
      </c>
      <c r="M616" t="str">
        <f t="shared" si="28"/>
        <v/>
      </c>
      <c r="N616">
        <v>152</v>
      </c>
      <c r="O616" t="b">
        <f>VLOOKUP(A616,Sheet2!$A$2:$G$74,5,FALSE)</f>
        <v>0</v>
      </c>
    </row>
    <row r="617" spans="1:15" x14ac:dyDescent="0.25">
      <c r="A617" t="s">
        <v>51</v>
      </c>
      <c r="B617" t="str">
        <f>VLOOKUP($A617,Sheet2!$A$2:$B$82,2,FALSE)</f>
        <v>PFPeA</v>
      </c>
      <c r="C617" t="s">
        <v>11</v>
      </c>
      <c r="D617" t="str">
        <f>VLOOKUP(A617,Sheet2!$A$2:$G$96,3,FALSE)</f>
        <v>org milj</v>
      </c>
      <c r="E617" t="str">
        <f>VLOOKUP(A617,Sheet2!$A$2:$G$96,4,FALSE)</f>
        <v>PFAS</v>
      </c>
      <c r="F617" s="1">
        <v>44865</v>
      </c>
      <c r="G617" t="str">
        <f t="shared" si="29"/>
        <v>inn</v>
      </c>
      <c r="I617" t="str">
        <f t="shared" si="27"/>
        <v/>
      </c>
      <c r="K617" t="str">
        <f>IF(LEN(VLOOKUP(B617,Sheet2!$B$2:$G$96,5,FALSE))=0,"",VLOOKUP(B617,Sheet2!$B$2:$G$96,5,FALSE))</f>
        <v/>
      </c>
      <c r="L617" t="str">
        <f>IF(LEN(VLOOKUP(B617,Sheet2!$B$2:$G$96,6,FALSE))=0,"",VLOOKUP(B617,Sheet2!$B$2:$G$96,6,FALSE))</f>
        <v/>
      </c>
      <c r="M617" t="str">
        <f t="shared" si="28"/>
        <v/>
      </c>
      <c r="N617">
        <v>152</v>
      </c>
      <c r="O617" t="b">
        <f>VLOOKUP(A617,Sheet2!$A$2:$G$74,5,FALSE)</f>
        <v>0</v>
      </c>
    </row>
    <row r="618" spans="1:15" x14ac:dyDescent="0.25">
      <c r="A618" t="s">
        <v>51</v>
      </c>
      <c r="B618" t="str">
        <f>VLOOKUP($A618,Sheet2!$A$2:$B$82,2,FALSE)</f>
        <v>PFPeA</v>
      </c>
      <c r="C618" t="s">
        <v>11</v>
      </c>
      <c r="D618" t="str">
        <f>VLOOKUP(A618,Sheet2!$A$2:$G$96,3,FALSE)</f>
        <v>org milj</v>
      </c>
      <c r="E618" t="str">
        <f>VLOOKUP(A618,Sheet2!$A$2:$G$96,4,FALSE)</f>
        <v>PFAS</v>
      </c>
      <c r="F618" s="1">
        <v>44872</v>
      </c>
      <c r="G618" t="str">
        <f t="shared" si="29"/>
        <v>inn</v>
      </c>
      <c r="I618" t="str">
        <f t="shared" si="27"/>
        <v/>
      </c>
      <c r="K618" t="str">
        <f>IF(LEN(VLOOKUP(B618,Sheet2!$B$2:$G$96,5,FALSE))=0,"",VLOOKUP(B618,Sheet2!$B$2:$G$96,5,FALSE))</f>
        <v/>
      </c>
      <c r="L618" t="str">
        <f>IF(LEN(VLOOKUP(B618,Sheet2!$B$2:$G$96,6,FALSE))=0,"",VLOOKUP(B618,Sheet2!$B$2:$G$96,6,FALSE))</f>
        <v/>
      </c>
      <c r="M618" t="str">
        <f t="shared" si="28"/>
        <v/>
      </c>
      <c r="N618">
        <v>152</v>
      </c>
      <c r="O618" t="b">
        <f>VLOOKUP(A618,Sheet2!$A$2:$G$74,5,FALSE)</f>
        <v>0</v>
      </c>
    </row>
    <row r="619" spans="1:15" x14ac:dyDescent="0.25">
      <c r="A619" t="s">
        <v>51</v>
      </c>
      <c r="B619" t="str">
        <f>VLOOKUP($A619,Sheet2!$A$2:$B$82,2,FALSE)</f>
        <v>PFPeA</v>
      </c>
      <c r="C619" t="s">
        <v>11</v>
      </c>
      <c r="D619" t="str">
        <f>VLOOKUP(A619,Sheet2!$A$2:$G$96,3,FALSE)</f>
        <v>org milj</v>
      </c>
      <c r="E619" t="str">
        <f>VLOOKUP(A619,Sheet2!$A$2:$G$96,4,FALSE)</f>
        <v>PFAS</v>
      </c>
      <c r="F619" s="1">
        <v>44886</v>
      </c>
      <c r="G619" t="str">
        <f t="shared" si="29"/>
        <v>inn</v>
      </c>
      <c r="I619" t="str">
        <f t="shared" si="27"/>
        <v/>
      </c>
      <c r="K619" t="str">
        <f>IF(LEN(VLOOKUP(B619,Sheet2!$B$2:$G$96,5,FALSE))=0,"",VLOOKUP(B619,Sheet2!$B$2:$G$96,5,FALSE))</f>
        <v/>
      </c>
      <c r="L619" t="str">
        <f>IF(LEN(VLOOKUP(B619,Sheet2!$B$2:$G$96,6,FALSE))=0,"",VLOOKUP(B619,Sheet2!$B$2:$G$96,6,FALSE))</f>
        <v/>
      </c>
      <c r="M619" t="str">
        <f t="shared" si="28"/>
        <v/>
      </c>
      <c r="N619">
        <v>152</v>
      </c>
      <c r="O619" t="b">
        <f>VLOOKUP(A619,Sheet2!$A$2:$G$74,5,FALSE)</f>
        <v>0</v>
      </c>
    </row>
    <row r="620" spans="1:15" x14ac:dyDescent="0.25">
      <c r="A620" t="s">
        <v>51</v>
      </c>
      <c r="B620" t="str">
        <f>VLOOKUP($A620,Sheet2!$A$2:$B$82,2,FALSE)</f>
        <v>PFPeA</v>
      </c>
      <c r="C620" t="s">
        <v>11</v>
      </c>
      <c r="D620" t="str">
        <f>VLOOKUP(A620,Sheet2!$A$2:$G$96,3,FALSE)</f>
        <v>org milj</v>
      </c>
      <c r="E620" t="str">
        <f>VLOOKUP(A620,Sheet2!$A$2:$G$96,4,FALSE)</f>
        <v>PFAS</v>
      </c>
      <c r="F620" s="1">
        <v>44907</v>
      </c>
      <c r="G620" t="str">
        <f t="shared" si="29"/>
        <v>inn</v>
      </c>
      <c r="I620" t="str">
        <f t="shared" si="27"/>
        <v/>
      </c>
      <c r="K620" t="str">
        <f>IF(LEN(VLOOKUP(B620,Sheet2!$B$2:$G$96,5,FALSE))=0,"",VLOOKUP(B620,Sheet2!$B$2:$G$96,5,FALSE))</f>
        <v/>
      </c>
      <c r="L620" t="str">
        <f>IF(LEN(VLOOKUP(B620,Sheet2!$B$2:$G$96,6,FALSE))=0,"",VLOOKUP(B620,Sheet2!$B$2:$G$96,6,FALSE))</f>
        <v/>
      </c>
      <c r="M620" t="str">
        <f t="shared" si="28"/>
        <v/>
      </c>
      <c r="N620">
        <v>152</v>
      </c>
      <c r="O620" t="b">
        <f>VLOOKUP(A620,Sheet2!$A$2:$G$74,5,FALSE)</f>
        <v>0</v>
      </c>
    </row>
    <row r="621" spans="1:15" x14ac:dyDescent="0.25">
      <c r="A621" t="s">
        <v>51</v>
      </c>
      <c r="B621" t="str">
        <f>VLOOKUP($A621,Sheet2!$A$2:$B$82,2,FALSE)</f>
        <v>PFPeA</v>
      </c>
      <c r="C621" t="s">
        <v>11</v>
      </c>
      <c r="D621" t="str">
        <f>VLOOKUP(A621,Sheet2!$A$2:$G$96,3,FALSE)</f>
        <v>org milj</v>
      </c>
      <c r="E621" t="str">
        <f>VLOOKUP(A621,Sheet2!$A$2:$G$96,4,FALSE)</f>
        <v>PFAS</v>
      </c>
      <c r="F621" s="1">
        <v>44970</v>
      </c>
      <c r="G621" t="str">
        <f t="shared" si="29"/>
        <v>inn</v>
      </c>
      <c r="I621" t="str">
        <f t="shared" si="27"/>
        <v/>
      </c>
      <c r="K621" t="str">
        <f>IF(LEN(VLOOKUP(B621,Sheet2!$B$2:$G$96,5,FALSE))=0,"",VLOOKUP(B621,Sheet2!$B$2:$G$96,5,FALSE))</f>
        <v/>
      </c>
      <c r="L621" t="str">
        <f>IF(LEN(VLOOKUP(B621,Sheet2!$B$2:$G$96,6,FALSE))=0,"",VLOOKUP(B621,Sheet2!$B$2:$G$96,6,FALSE))</f>
        <v/>
      </c>
      <c r="M621" t="str">
        <f t="shared" si="28"/>
        <v/>
      </c>
      <c r="N621">
        <v>152</v>
      </c>
      <c r="O621" t="b">
        <f>VLOOKUP(A621,Sheet2!$A$2:$G$74,5,FALSE)</f>
        <v>0</v>
      </c>
    </row>
    <row r="622" spans="1:15" x14ac:dyDescent="0.25">
      <c r="A622" t="s">
        <v>51</v>
      </c>
      <c r="B622" t="str">
        <f>VLOOKUP($A622,Sheet2!$A$2:$B$82,2,FALSE)</f>
        <v>PFPeA</v>
      </c>
      <c r="C622" t="s">
        <v>11</v>
      </c>
      <c r="D622" t="str">
        <f>VLOOKUP(A622,Sheet2!$A$2:$G$96,3,FALSE)</f>
        <v>org milj</v>
      </c>
      <c r="E622" t="str">
        <f>VLOOKUP(A622,Sheet2!$A$2:$G$96,4,FALSE)</f>
        <v>PFAS</v>
      </c>
      <c r="F622" s="1">
        <v>44984</v>
      </c>
      <c r="G622" t="str">
        <f t="shared" si="29"/>
        <v>inn</v>
      </c>
      <c r="I622" t="str">
        <f t="shared" si="27"/>
        <v/>
      </c>
      <c r="K622" t="str">
        <f>IF(LEN(VLOOKUP(B622,Sheet2!$B$2:$G$96,5,FALSE))=0,"",VLOOKUP(B622,Sheet2!$B$2:$G$96,5,FALSE))</f>
        <v/>
      </c>
      <c r="L622" t="str">
        <f>IF(LEN(VLOOKUP(B622,Sheet2!$B$2:$G$96,6,FALSE))=0,"",VLOOKUP(B622,Sheet2!$B$2:$G$96,6,FALSE))</f>
        <v/>
      </c>
      <c r="M622" t="str">
        <f t="shared" si="28"/>
        <v/>
      </c>
      <c r="N622">
        <v>152</v>
      </c>
      <c r="O622" t="b">
        <f>VLOOKUP(A622,Sheet2!$A$2:$G$74,5,FALSE)</f>
        <v>0</v>
      </c>
    </row>
    <row r="623" spans="1:15" x14ac:dyDescent="0.25">
      <c r="A623" t="s">
        <v>51</v>
      </c>
      <c r="B623" t="str">
        <f>VLOOKUP($A623,Sheet2!$A$2:$B$82,2,FALSE)</f>
        <v>PFPeA</v>
      </c>
      <c r="C623" t="s">
        <v>11</v>
      </c>
      <c r="D623" t="str">
        <f>VLOOKUP(A623,Sheet2!$A$2:$G$96,3,FALSE)</f>
        <v>org milj</v>
      </c>
      <c r="E623" t="str">
        <f>VLOOKUP(A623,Sheet2!$A$2:$G$96,4,FALSE)</f>
        <v>PFAS</v>
      </c>
      <c r="F623" s="1">
        <v>44879</v>
      </c>
      <c r="G623" t="str">
        <f t="shared" si="29"/>
        <v>ut</v>
      </c>
      <c r="H623">
        <v>0.183</v>
      </c>
      <c r="I623" t="b">
        <f t="shared" si="27"/>
        <v>0</v>
      </c>
      <c r="J623" s="4">
        <v>0.183</v>
      </c>
      <c r="K623" t="str">
        <f>IF(LEN(VLOOKUP(B623,Sheet2!$B$2:$G$96,5,FALSE))=0,"",VLOOKUP(B623,Sheet2!$B$2:$G$96,5,FALSE))</f>
        <v/>
      </c>
      <c r="L623" t="str">
        <f>IF(LEN(VLOOKUP(B623,Sheet2!$B$2:$G$96,6,FALSE))=0,"",VLOOKUP(B623,Sheet2!$B$2:$G$96,6,FALSE))</f>
        <v/>
      </c>
      <c r="M623" t="b">
        <f t="shared" si="28"/>
        <v>0</v>
      </c>
      <c r="N623">
        <v>151</v>
      </c>
      <c r="O623" t="b">
        <f>VLOOKUP(A623,Sheet2!$A$2:$G$74,5,FALSE)</f>
        <v>0</v>
      </c>
    </row>
    <row r="624" spans="1:15" x14ac:dyDescent="0.25">
      <c r="A624" t="s">
        <v>51</v>
      </c>
      <c r="B624" t="str">
        <f>VLOOKUP($A624,Sheet2!$A$2:$B$82,2,FALSE)</f>
        <v>PFPeA</v>
      </c>
      <c r="C624" t="s">
        <v>11</v>
      </c>
      <c r="D624" t="str">
        <f>VLOOKUP(A624,Sheet2!$A$2:$G$96,3,FALSE)</f>
        <v>org milj</v>
      </c>
      <c r="E624" t="str">
        <f>VLOOKUP(A624,Sheet2!$A$2:$G$96,4,FALSE)</f>
        <v>PFAS</v>
      </c>
      <c r="F624" s="1">
        <v>44858</v>
      </c>
      <c r="G624" t="str">
        <f t="shared" si="29"/>
        <v>ut</v>
      </c>
      <c r="I624" t="str">
        <f t="shared" si="27"/>
        <v/>
      </c>
      <c r="K624" t="str">
        <f>IF(LEN(VLOOKUP(B624,Sheet2!$B$2:$G$96,5,FALSE))=0,"",VLOOKUP(B624,Sheet2!$B$2:$G$96,5,FALSE))</f>
        <v/>
      </c>
      <c r="L624" t="str">
        <f>IF(LEN(VLOOKUP(B624,Sheet2!$B$2:$G$96,6,FALSE))=0,"",VLOOKUP(B624,Sheet2!$B$2:$G$96,6,FALSE))</f>
        <v/>
      </c>
      <c r="M624" t="str">
        <f t="shared" si="28"/>
        <v/>
      </c>
      <c r="N624">
        <v>151</v>
      </c>
      <c r="O624" t="b">
        <f>VLOOKUP(A624,Sheet2!$A$2:$G$74,5,FALSE)</f>
        <v>0</v>
      </c>
    </row>
    <row r="625" spans="1:15" x14ac:dyDescent="0.25">
      <c r="A625" t="s">
        <v>51</v>
      </c>
      <c r="B625" t="str">
        <f>VLOOKUP($A625,Sheet2!$A$2:$B$82,2,FALSE)</f>
        <v>PFPeA</v>
      </c>
      <c r="C625" t="s">
        <v>11</v>
      </c>
      <c r="D625" t="str">
        <f>VLOOKUP(A625,Sheet2!$A$2:$G$96,3,FALSE)</f>
        <v>org milj</v>
      </c>
      <c r="E625" t="str">
        <f>VLOOKUP(A625,Sheet2!$A$2:$G$96,4,FALSE)</f>
        <v>PFAS</v>
      </c>
      <c r="F625" s="1">
        <v>44865</v>
      </c>
      <c r="G625" t="str">
        <f t="shared" si="29"/>
        <v>ut</v>
      </c>
      <c r="I625" t="str">
        <f t="shared" si="27"/>
        <v/>
      </c>
      <c r="K625" t="str">
        <f>IF(LEN(VLOOKUP(B625,Sheet2!$B$2:$G$96,5,FALSE))=0,"",VLOOKUP(B625,Sheet2!$B$2:$G$96,5,FALSE))</f>
        <v/>
      </c>
      <c r="L625" t="str">
        <f>IF(LEN(VLOOKUP(B625,Sheet2!$B$2:$G$96,6,FALSE))=0,"",VLOOKUP(B625,Sheet2!$B$2:$G$96,6,FALSE))</f>
        <v/>
      </c>
      <c r="M625" t="str">
        <f t="shared" si="28"/>
        <v/>
      </c>
      <c r="N625">
        <v>151</v>
      </c>
      <c r="O625" t="b">
        <f>VLOOKUP(A625,Sheet2!$A$2:$G$74,5,FALSE)</f>
        <v>0</v>
      </c>
    </row>
    <row r="626" spans="1:15" x14ac:dyDescent="0.25">
      <c r="A626" t="s">
        <v>51</v>
      </c>
      <c r="B626" t="str">
        <f>VLOOKUP($A626,Sheet2!$A$2:$B$82,2,FALSE)</f>
        <v>PFPeA</v>
      </c>
      <c r="C626" t="s">
        <v>11</v>
      </c>
      <c r="D626" t="str">
        <f>VLOOKUP(A626,Sheet2!$A$2:$G$96,3,FALSE)</f>
        <v>org milj</v>
      </c>
      <c r="E626" t="str">
        <f>VLOOKUP(A626,Sheet2!$A$2:$G$96,4,FALSE)</f>
        <v>PFAS</v>
      </c>
      <c r="F626" s="1">
        <v>44872</v>
      </c>
      <c r="G626" t="str">
        <f t="shared" si="29"/>
        <v>ut</v>
      </c>
      <c r="I626" t="str">
        <f t="shared" si="27"/>
        <v/>
      </c>
      <c r="K626" t="str">
        <f>IF(LEN(VLOOKUP(B626,Sheet2!$B$2:$G$96,5,FALSE))=0,"",VLOOKUP(B626,Sheet2!$B$2:$G$96,5,FALSE))</f>
        <v/>
      </c>
      <c r="L626" t="str">
        <f>IF(LEN(VLOOKUP(B626,Sheet2!$B$2:$G$96,6,FALSE))=0,"",VLOOKUP(B626,Sheet2!$B$2:$G$96,6,FALSE))</f>
        <v/>
      </c>
      <c r="M626" t="str">
        <f t="shared" si="28"/>
        <v/>
      </c>
      <c r="N626">
        <v>151</v>
      </c>
      <c r="O626" t="b">
        <f>VLOOKUP(A626,Sheet2!$A$2:$G$74,5,FALSE)</f>
        <v>0</v>
      </c>
    </row>
    <row r="627" spans="1:15" x14ac:dyDescent="0.25">
      <c r="A627" t="s">
        <v>51</v>
      </c>
      <c r="B627" t="str">
        <f>VLOOKUP($A627,Sheet2!$A$2:$B$82,2,FALSE)</f>
        <v>PFPeA</v>
      </c>
      <c r="C627" t="s">
        <v>11</v>
      </c>
      <c r="D627" t="str">
        <f>VLOOKUP(A627,Sheet2!$A$2:$G$96,3,FALSE)</f>
        <v>org milj</v>
      </c>
      <c r="E627" t="str">
        <f>VLOOKUP(A627,Sheet2!$A$2:$G$96,4,FALSE)</f>
        <v>PFAS</v>
      </c>
      <c r="F627" s="1">
        <v>44886</v>
      </c>
      <c r="G627" t="str">
        <f t="shared" si="29"/>
        <v>ut</v>
      </c>
      <c r="I627" t="str">
        <f t="shared" si="27"/>
        <v/>
      </c>
      <c r="K627" t="str">
        <f>IF(LEN(VLOOKUP(B627,Sheet2!$B$2:$G$96,5,FALSE))=0,"",VLOOKUP(B627,Sheet2!$B$2:$G$96,5,FALSE))</f>
        <v/>
      </c>
      <c r="L627" t="str">
        <f>IF(LEN(VLOOKUP(B627,Sheet2!$B$2:$G$96,6,FALSE))=0,"",VLOOKUP(B627,Sheet2!$B$2:$G$96,6,FALSE))</f>
        <v/>
      </c>
      <c r="M627" t="str">
        <f t="shared" si="28"/>
        <v/>
      </c>
      <c r="N627">
        <v>151</v>
      </c>
      <c r="O627" t="b">
        <f>VLOOKUP(A627,Sheet2!$A$2:$G$74,5,FALSE)</f>
        <v>0</v>
      </c>
    </row>
    <row r="628" spans="1:15" x14ac:dyDescent="0.25">
      <c r="A628" t="s">
        <v>51</v>
      </c>
      <c r="B628" t="str">
        <f>VLOOKUP($A628,Sheet2!$A$2:$B$82,2,FALSE)</f>
        <v>PFPeA</v>
      </c>
      <c r="C628" t="s">
        <v>11</v>
      </c>
      <c r="D628" t="str">
        <f>VLOOKUP(A628,Sheet2!$A$2:$G$96,3,FALSE)</f>
        <v>org milj</v>
      </c>
      <c r="E628" t="str">
        <f>VLOOKUP(A628,Sheet2!$A$2:$G$96,4,FALSE)</f>
        <v>PFAS</v>
      </c>
      <c r="F628" s="1">
        <v>44907</v>
      </c>
      <c r="G628" t="str">
        <f t="shared" si="29"/>
        <v>ut</v>
      </c>
      <c r="I628" t="str">
        <f t="shared" si="27"/>
        <v/>
      </c>
      <c r="K628" t="str">
        <f>IF(LEN(VLOOKUP(B628,Sheet2!$B$2:$G$96,5,FALSE))=0,"",VLOOKUP(B628,Sheet2!$B$2:$G$96,5,FALSE))</f>
        <v/>
      </c>
      <c r="L628" t="str">
        <f>IF(LEN(VLOOKUP(B628,Sheet2!$B$2:$G$96,6,FALSE))=0,"",VLOOKUP(B628,Sheet2!$B$2:$G$96,6,FALSE))</f>
        <v/>
      </c>
      <c r="M628" t="str">
        <f t="shared" si="28"/>
        <v/>
      </c>
      <c r="N628">
        <v>151</v>
      </c>
      <c r="O628" t="b">
        <f>VLOOKUP(A628,Sheet2!$A$2:$G$74,5,FALSE)</f>
        <v>0</v>
      </c>
    </row>
    <row r="629" spans="1:15" x14ac:dyDescent="0.25">
      <c r="A629" t="s">
        <v>51</v>
      </c>
      <c r="B629" t="str">
        <f>VLOOKUP($A629,Sheet2!$A$2:$B$82,2,FALSE)</f>
        <v>PFPeA</v>
      </c>
      <c r="C629" t="s">
        <v>11</v>
      </c>
      <c r="D629" t="str">
        <f>VLOOKUP(A629,Sheet2!$A$2:$G$96,3,FALSE)</f>
        <v>org milj</v>
      </c>
      <c r="E629" t="str">
        <f>VLOOKUP(A629,Sheet2!$A$2:$G$96,4,FALSE)</f>
        <v>PFAS</v>
      </c>
      <c r="F629" s="1">
        <v>44970</v>
      </c>
      <c r="G629" t="str">
        <f t="shared" si="29"/>
        <v>ut</v>
      </c>
      <c r="I629" t="str">
        <f t="shared" si="27"/>
        <v/>
      </c>
      <c r="K629" t="str">
        <f>IF(LEN(VLOOKUP(B629,Sheet2!$B$2:$G$96,5,FALSE))=0,"",VLOOKUP(B629,Sheet2!$B$2:$G$96,5,FALSE))</f>
        <v/>
      </c>
      <c r="L629" t="str">
        <f>IF(LEN(VLOOKUP(B629,Sheet2!$B$2:$G$96,6,FALSE))=0,"",VLOOKUP(B629,Sheet2!$B$2:$G$96,6,FALSE))</f>
        <v/>
      </c>
      <c r="M629" t="str">
        <f t="shared" si="28"/>
        <v/>
      </c>
      <c r="N629">
        <v>151</v>
      </c>
      <c r="O629" t="b">
        <f>VLOOKUP(A629,Sheet2!$A$2:$G$74,5,FALSE)</f>
        <v>0</v>
      </c>
    </row>
    <row r="630" spans="1:15" x14ac:dyDescent="0.25">
      <c r="A630" t="s">
        <v>51</v>
      </c>
      <c r="B630" t="str">
        <f>VLOOKUP($A630,Sheet2!$A$2:$B$82,2,FALSE)</f>
        <v>PFPeA</v>
      </c>
      <c r="C630" t="s">
        <v>11</v>
      </c>
      <c r="D630" t="str">
        <f>VLOOKUP(A630,Sheet2!$A$2:$G$96,3,FALSE)</f>
        <v>org milj</v>
      </c>
      <c r="E630" t="str">
        <f>VLOOKUP(A630,Sheet2!$A$2:$G$96,4,FALSE)</f>
        <v>PFAS</v>
      </c>
      <c r="F630" s="1">
        <v>44984</v>
      </c>
      <c r="G630" t="str">
        <f t="shared" si="29"/>
        <v>ut</v>
      </c>
      <c r="I630" t="str">
        <f t="shared" si="27"/>
        <v/>
      </c>
      <c r="K630" t="str">
        <f>IF(LEN(VLOOKUP(B630,Sheet2!$B$2:$G$96,5,FALSE))=0,"",VLOOKUP(B630,Sheet2!$B$2:$G$96,5,FALSE))</f>
        <v/>
      </c>
      <c r="L630" t="str">
        <f>IF(LEN(VLOOKUP(B630,Sheet2!$B$2:$G$96,6,FALSE))=0,"",VLOOKUP(B630,Sheet2!$B$2:$G$96,6,FALSE))</f>
        <v/>
      </c>
      <c r="M630" t="str">
        <f t="shared" si="28"/>
        <v/>
      </c>
      <c r="N630">
        <v>151</v>
      </c>
      <c r="O630" t="b">
        <f>VLOOKUP(A630,Sheet2!$A$2:$G$74,5,FALSE)</f>
        <v>0</v>
      </c>
    </row>
    <row r="631" spans="1:15" x14ac:dyDescent="0.25">
      <c r="A631" s="6" t="s">
        <v>1</v>
      </c>
      <c r="B631" t="str">
        <f>VLOOKUP($A631,Sheet2!$A$2:$B$82,2,FALSE)</f>
        <v>pH</v>
      </c>
      <c r="C631" s="6" t="s">
        <v>119</v>
      </c>
      <c r="D631" t="str">
        <f>VLOOKUP(A631,Sheet2!$A$2:$G$96,3,FALSE)</f>
        <v>vannparameter</v>
      </c>
      <c r="E631" t="str">
        <f>VLOOKUP(A631,Sheet2!$A$2:$G$96,4,FALSE)</f>
        <v>pH</v>
      </c>
      <c r="F631" s="1">
        <v>45000</v>
      </c>
      <c r="G631" t="str">
        <f t="shared" si="29"/>
        <v>ut</v>
      </c>
      <c r="H631" s="4">
        <v>7.3</v>
      </c>
      <c r="I631" t="b">
        <f t="shared" si="27"/>
        <v>0</v>
      </c>
      <c r="J631" s="4">
        <v>7.3</v>
      </c>
      <c r="K631">
        <f>IF(LEN(VLOOKUP(B631,Sheet2!$B$2:$G$96,5,FALSE))=0,"",VLOOKUP(B631,Sheet2!$B$2:$G$96,5,FALSE))</f>
        <v>5.5</v>
      </c>
      <c r="L631">
        <f>IF(LEN(VLOOKUP(B631,Sheet2!$B$2:$G$96,6,FALSE))=0,"",VLOOKUP(B631,Sheet2!$B$2:$G$96,6,FALSE))</f>
        <v>8.5</v>
      </c>
      <c r="M631" t="b">
        <f t="shared" si="28"/>
        <v>1</v>
      </c>
      <c r="N631">
        <v>151</v>
      </c>
      <c r="O631" t="b">
        <f>VLOOKUP(A631,Sheet2!$A$2:$G$74,5,FALSE)</f>
        <v>1</v>
      </c>
    </row>
    <row r="632" spans="1:15" x14ac:dyDescent="0.25">
      <c r="A632" s="7" t="s">
        <v>1</v>
      </c>
      <c r="B632" t="str">
        <f>VLOOKUP($A632,Sheet2!$A$2:$B$82,2,FALSE)</f>
        <v>pH</v>
      </c>
      <c r="C632" s="6" t="s">
        <v>119</v>
      </c>
      <c r="D632" t="str">
        <f>VLOOKUP(A632,Sheet2!$A$2:$G$96,3,FALSE)</f>
        <v>vannparameter</v>
      </c>
      <c r="E632" t="str">
        <f>VLOOKUP(A632,Sheet2!$A$2:$G$96,4,FALSE)</f>
        <v>pH</v>
      </c>
      <c r="F632" s="1">
        <v>45000</v>
      </c>
      <c r="G632" t="str">
        <f t="shared" si="29"/>
        <v>inn</v>
      </c>
      <c r="H632" s="4">
        <v>7.9</v>
      </c>
      <c r="I632" t="b">
        <f t="shared" si="27"/>
        <v>0</v>
      </c>
      <c r="J632" s="4">
        <v>7.9</v>
      </c>
      <c r="K632">
        <f>IF(LEN(VLOOKUP(B632,Sheet2!$B$2:$G$96,5,FALSE))=0,"",VLOOKUP(B632,Sheet2!$B$2:$G$96,5,FALSE))</f>
        <v>5.5</v>
      </c>
      <c r="L632">
        <f>IF(LEN(VLOOKUP(B632,Sheet2!$B$2:$G$96,6,FALSE))=0,"",VLOOKUP(B632,Sheet2!$B$2:$G$96,6,FALSE))</f>
        <v>8.5</v>
      </c>
      <c r="M632" t="b">
        <f t="shared" si="28"/>
        <v>1</v>
      </c>
      <c r="N632">
        <v>152</v>
      </c>
      <c r="O632" t="b">
        <f>VLOOKUP(A632,Sheet2!$A$2:$G$74,5,FALSE)</f>
        <v>1</v>
      </c>
    </row>
    <row r="633" spans="1:15" x14ac:dyDescent="0.25">
      <c r="A633" t="s">
        <v>1</v>
      </c>
      <c r="B633" t="str">
        <f>VLOOKUP($A633,Sheet2!$A$2:$B$82,2,FALSE)</f>
        <v>pH</v>
      </c>
      <c r="D633" t="str">
        <f>VLOOKUP(A633,Sheet2!$A$2:$G$96,3,FALSE)</f>
        <v>vannparameter</v>
      </c>
      <c r="E633" t="str">
        <f>VLOOKUP(A633,Sheet2!$A$2:$G$96,4,FALSE)</f>
        <v>pH</v>
      </c>
      <c r="F633" s="1">
        <v>44879</v>
      </c>
      <c r="G633" t="str">
        <f t="shared" si="29"/>
        <v>ut</v>
      </c>
      <c r="H633">
        <v>8.5</v>
      </c>
      <c r="I633" t="b">
        <f t="shared" si="27"/>
        <v>0</v>
      </c>
      <c r="J633" s="4">
        <v>8.5</v>
      </c>
      <c r="K633">
        <f>IF(LEN(VLOOKUP(B633,Sheet2!$B$2:$G$96,5,FALSE))=0,"",VLOOKUP(B633,Sheet2!$B$2:$G$96,5,FALSE))</f>
        <v>5.5</v>
      </c>
      <c r="L633">
        <f>IF(LEN(VLOOKUP(B633,Sheet2!$B$2:$G$96,6,FALSE))=0,"",VLOOKUP(B633,Sheet2!$B$2:$G$96,6,FALSE))</f>
        <v>8.5</v>
      </c>
      <c r="M633" t="b">
        <f t="shared" si="28"/>
        <v>1</v>
      </c>
      <c r="N633">
        <v>151</v>
      </c>
      <c r="O633" t="b">
        <f>VLOOKUP(A633,Sheet2!$A$2:$G$74,5,FALSE)</f>
        <v>1</v>
      </c>
    </row>
    <row r="634" spans="1:15" x14ac:dyDescent="0.25">
      <c r="A634" t="s">
        <v>1</v>
      </c>
      <c r="B634" t="str">
        <f>VLOOKUP($A634,Sheet2!$A$2:$B$82,2,FALSE)</f>
        <v>pH</v>
      </c>
      <c r="D634" t="str">
        <f>VLOOKUP(A634,Sheet2!$A$2:$G$96,3,FALSE)</f>
        <v>vannparameter</v>
      </c>
      <c r="E634" t="str">
        <f>VLOOKUP(A634,Sheet2!$A$2:$G$96,4,FALSE)</f>
        <v>pH</v>
      </c>
      <c r="F634" s="1">
        <v>44858</v>
      </c>
      <c r="G634" t="str">
        <f t="shared" si="29"/>
        <v>ut</v>
      </c>
      <c r="H634">
        <v>8.5</v>
      </c>
      <c r="I634" t="b">
        <f t="shared" si="27"/>
        <v>0</v>
      </c>
      <c r="J634" s="4">
        <v>8.5</v>
      </c>
      <c r="K634">
        <f>IF(LEN(VLOOKUP(B634,Sheet2!$B$2:$G$96,5,FALSE))=0,"",VLOOKUP(B634,Sheet2!$B$2:$G$96,5,FALSE))</f>
        <v>5.5</v>
      </c>
      <c r="L634">
        <f>IF(LEN(VLOOKUP(B634,Sheet2!$B$2:$G$96,6,FALSE))=0,"",VLOOKUP(B634,Sheet2!$B$2:$G$96,6,FALSE))</f>
        <v>8.5</v>
      </c>
      <c r="M634" t="b">
        <f t="shared" si="28"/>
        <v>1</v>
      </c>
      <c r="N634">
        <v>151</v>
      </c>
      <c r="O634" t="b">
        <f>VLOOKUP(A634,Sheet2!$A$2:$G$74,5,FALSE)</f>
        <v>1</v>
      </c>
    </row>
    <row r="635" spans="1:15" x14ac:dyDescent="0.25">
      <c r="A635" t="s">
        <v>1</v>
      </c>
      <c r="B635" t="str">
        <f>VLOOKUP($A635,Sheet2!$A$2:$B$82,2,FALSE)</f>
        <v>pH</v>
      </c>
      <c r="D635" t="str">
        <f>VLOOKUP(A635,Sheet2!$A$2:$G$96,3,FALSE)</f>
        <v>vannparameter</v>
      </c>
      <c r="E635" t="str">
        <f>VLOOKUP(A635,Sheet2!$A$2:$G$96,4,FALSE)</f>
        <v>pH</v>
      </c>
      <c r="F635" s="1">
        <v>44865</v>
      </c>
      <c r="G635" t="str">
        <f t="shared" si="29"/>
        <v>ut</v>
      </c>
      <c r="H635">
        <v>8.5</v>
      </c>
      <c r="I635" t="b">
        <f t="shared" si="27"/>
        <v>0</v>
      </c>
      <c r="J635" s="4">
        <v>8.5</v>
      </c>
      <c r="K635">
        <f>IF(LEN(VLOOKUP(B635,Sheet2!$B$2:$G$96,5,FALSE))=0,"",VLOOKUP(B635,Sheet2!$B$2:$G$96,5,FALSE))</f>
        <v>5.5</v>
      </c>
      <c r="L635">
        <f>IF(LEN(VLOOKUP(B635,Sheet2!$B$2:$G$96,6,FALSE))=0,"",VLOOKUP(B635,Sheet2!$B$2:$G$96,6,FALSE))</f>
        <v>8.5</v>
      </c>
      <c r="M635" t="b">
        <f t="shared" si="28"/>
        <v>1</v>
      </c>
      <c r="N635">
        <v>151</v>
      </c>
      <c r="O635" t="b">
        <f>VLOOKUP(A635,Sheet2!$A$2:$G$74,5,FALSE)</f>
        <v>1</v>
      </c>
    </row>
    <row r="636" spans="1:15" x14ac:dyDescent="0.25">
      <c r="A636" t="s">
        <v>1</v>
      </c>
      <c r="B636" t="str">
        <f>VLOOKUP($A636,Sheet2!$A$2:$B$82,2,FALSE)</f>
        <v>pH</v>
      </c>
      <c r="D636" t="str">
        <f>VLOOKUP(A636,Sheet2!$A$2:$G$96,3,FALSE)</f>
        <v>vannparameter</v>
      </c>
      <c r="E636" t="str">
        <f>VLOOKUP(A636,Sheet2!$A$2:$G$96,4,FALSE)</f>
        <v>pH</v>
      </c>
      <c r="F636" s="1">
        <v>44872</v>
      </c>
      <c r="G636" t="str">
        <f t="shared" si="29"/>
        <v>ut</v>
      </c>
      <c r="H636">
        <v>8.5</v>
      </c>
      <c r="I636" t="b">
        <f t="shared" si="27"/>
        <v>0</v>
      </c>
      <c r="J636" s="4">
        <v>8.5</v>
      </c>
      <c r="K636">
        <f>IF(LEN(VLOOKUP(B636,Sheet2!$B$2:$G$96,5,FALSE))=0,"",VLOOKUP(B636,Sheet2!$B$2:$G$96,5,FALSE))</f>
        <v>5.5</v>
      </c>
      <c r="L636">
        <f>IF(LEN(VLOOKUP(B636,Sheet2!$B$2:$G$96,6,FALSE))=0,"",VLOOKUP(B636,Sheet2!$B$2:$G$96,6,FALSE))</f>
        <v>8.5</v>
      </c>
      <c r="M636" t="b">
        <f t="shared" si="28"/>
        <v>1</v>
      </c>
      <c r="N636">
        <v>151</v>
      </c>
      <c r="O636" t="b">
        <f>VLOOKUP(A636,Sheet2!$A$2:$G$74,5,FALSE)</f>
        <v>1</v>
      </c>
    </row>
    <row r="637" spans="1:15" x14ac:dyDescent="0.25">
      <c r="A637" t="s">
        <v>1</v>
      </c>
      <c r="B637" t="str">
        <f>VLOOKUP($A637,Sheet2!$A$2:$B$82,2,FALSE)</f>
        <v>pH</v>
      </c>
      <c r="D637" t="str">
        <f>VLOOKUP(A637,Sheet2!$A$2:$G$96,3,FALSE)</f>
        <v>vannparameter</v>
      </c>
      <c r="E637" t="str">
        <f>VLOOKUP(A637,Sheet2!$A$2:$G$96,4,FALSE)</f>
        <v>pH</v>
      </c>
      <c r="F637" s="1">
        <v>44886</v>
      </c>
      <c r="G637" t="str">
        <f t="shared" si="29"/>
        <v>ut</v>
      </c>
      <c r="H637" s="4">
        <v>8.5</v>
      </c>
      <c r="I637" t="b">
        <f t="shared" si="27"/>
        <v>0</v>
      </c>
      <c r="J637" s="4">
        <v>8.5</v>
      </c>
      <c r="K637">
        <f>IF(LEN(VLOOKUP(B637,Sheet2!$B$2:$G$96,5,FALSE))=0,"",VLOOKUP(B637,Sheet2!$B$2:$G$96,5,FALSE))</f>
        <v>5.5</v>
      </c>
      <c r="L637">
        <f>IF(LEN(VLOOKUP(B637,Sheet2!$B$2:$G$96,6,FALSE))=0,"",VLOOKUP(B637,Sheet2!$B$2:$G$96,6,FALSE))</f>
        <v>8.5</v>
      </c>
      <c r="M637" t="b">
        <f t="shared" si="28"/>
        <v>1</v>
      </c>
      <c r="N637">
        <v>151</v>
      </c>
      <c r="O637" t="b">
        <f>VLOOKUP(A637,Sheet2!$A$2:$G$74,5,FALSE)</f>
        <v>1</v>
      </c>
    </row>
    <row r="638" spans="1:15" x14ac:dyDescent="0.25">
      <c r="A638" t="s">
        <v>1</v>
      </c>
      <c r="B638" t="str">
        <f>VLOOKUP($A638,Sheet2!$A$2:$B$82,2,FALSE)</f>
        <v>pH</v>
      </c>
      <c r="D638" t="str">
        <f>VLOOKUP(A638,Sheet2!$A$2:$G$96,3,FALSE)</f>
        <v>vannparameter</v>
      </c>
      <c r="E638" t="str">
        <f>VLOOKUP(A638,Sheet2!$A$2:$G$96,4,FALSE)</f>
        <v>pH</v>
      </c>
      <c r="F638" s="1">
        <v>44907</v>
      </c>
      <c r="G638" t="str">
        <f t="shared" si="29"/>
        <v>ut</v>
      </c>
      <c r="H638" s="4">
        <v>8.5</v>
      </c>
      <c r="I638" t="b">
        <f t="shared" si="27"/>
        <v>0</v>
      </c>
      <c r="J638" s="4">
        <v>8.5</v>
      </c>
      <c r="K638">
        <f>IF(LEN(VLOOKUP(B638,Sheet2!$B$2:$G$96,5,FALSE))=0,"",VLOOKUP(B638,Sheet2!$B$2:$G$96,5,FALSE))</f>
        <v>5.5</v>
      </c>
      <c r="L638">
        <f>IF(LEN(VLOOKUP(B638,Sheet2!$B$2:$G$96,6,FALSE))=0,"",VLOOKUP(B638,Sheet2!$B$2:$G$96,6,FALSE))</f>
        <v>8.5</v>
      </c>
      <c r="M638" t="b">
        <f t="shared" si="28"/>
        <v>1</v>
      </c>
      <c r="N638">
        <v>151</v>
      </c>
      <c r="O638" t="b">
        <f>VLOOKUP(A638,Sheet2!$A$2:$G$74,5,FALSE)</f>
        <v>1</v>
      </c>
    </row>
    <row r="639" spans="1:15" x14ac:dyDescent="0.25">
      <c r="A639" t="s">
        <v>1</v>
      </c>
      <c r="B639" t="str">
        <f>VLOOKUP($A639,Sheet2!$A$2:$B$82,2,FALSE)</f>
        <v>pH</v>
      </c>
      <c r="D639" t="str">
        <f>VLOOKUP(A639,Sheet2!$A$2:$G$96,3,FALSE)</f>
        <v>vannparameter</v>
      </c>
      <c r="E639" t="str">
        <f>VLOOKUP(A639,Sheet2!$A$2:$G$96,4,FALSE)</f>
        <v>pH</v>
      </c>
      <c r="F639" s="1">
        <v>44970</v>
      </c>
      <c r="G639" t="str">
        <f t="shared" si="29"/>
        <v>ut</v>
      </c>
      <c r="H639" s="4">
        <v>8.5</v>
      </c>
      <c r="I639" t="b">
        <f t="shared" si="27"/>
        <v>0</v>
      </c>
      <c r="J639" s="4">
        <v>8.5</v>
      </c>
      <c r="K639">
        <f>IF(LEN(VLOOKUP(B639,Sheet2!$B$2:$G$96,5,FALSE))=0,"",VLOOKUP(B639,Sheet2!$B$2:$G$96,5,FALSE))</f>
        <v>5.5</v>
      </c>
      <c r="L639">
        <f>IF(LEN(VLOOKUP(B639,Sheet2!$B$2:$G$96,6,FALSE))=0,"",VLOOKUP(B639,Sheet2!$B$2:$G$96,6,FALSE))</f>
        <v>8.5</v>
      </c>
      <c r="M639" t="b">
        <f t="shared" si="28"/>
        <v>1</v>
      </c>
      <c r="N639">
        <v>151</v>
      </c>
      <c r="O639" t="b">
        <f>VLOOKUP(A639,Sheet2!$A$2:$G$74,5,FALSE)</f>
        <v>1</v>
      </c>
    </row>
    <row r="640" spans="1:15" x14ac:dyDescent="0.25">
      <c r="A640" t="s">
        <v>1</v>
      </c>
      <c r="B640" t="str">
        <f>VLOOKUP($A640,Sheet2!$A$2:$B$82,2,FALSE)</f>
        <v>pH</v>
      </c>
      <c r="D640" t="str">
        <f>VLOOKUP(A640,Sheet2!$A$2:$G$96,3,FALSE)</f>
        <v>vannparameter</v>
      </c>
      <c r="E640" t="str">
        <f>VLOOKUP(A640,Sheet2!$A$2:$G$96,4,FALSE)</f>
        <v>pH</v>
      </c>
      <c r="F640" s="1">
        <v>44984</v>
      </c>
      <c r="G640" t="str">
        <f t="shared" si="29"/>
        <v>ut</v>
      </c>
      <c r="H640" s="4">
        <v>8.5</v>
      </c>
      <c r="I640" t="b">
        <f t="shared" si="27"/>
        <v>0</v>
      </c>
      <c r="J640" s="4">
        <v>8.5</v>
      </c>
      <c r="K640">
        <f>IF(LEN(VLOOKUP(B640,Sheet2!$B$2:$G$96,5,FALSE))=0,"",VLOOKUP(B640,Sheet2!$B$2:$G$96,5,FALSE))</f>
        <v>5.5</v>
      </c>
      <c r="L640">
        <f>IF(LEN(VLOOKUP(B640,Sheet2!$B$2:$G$96,6,FALSE))=0,"",VLOOKUP(B640,Sheet2!$B$2:$G$96,6,FALSE))</f>
        <v>8.5</v>
      </c>
      <c r="M640" t="b">
        <f t="shared" si="28"/>
        <v>1</v>
      </c>
      <c r="N640">
        <v>151</v>
      </c>
      <c r="O640" t="b">
        <f>VLOOKUP(A640,Sheet2!$A$2:$G$74,5,FALSE)</f>
        <v>1</v>
      </c>
    </row>
    <row r="641" spans="1:15" x14ac:dyDescent="0.25">
      <c r="A641" t="s">
        <v>1</v>
      </c>
      <c r="B641" t="str">
        <f>VLOOKUP($A641,Sheet2!$A$2:$B$82,2,FALSE)</f>
        <v>pH</v>
      </c>
      <c r="D641" t="str">
        <f>VLOOKUP(A641,Sheet2!$A$2:$G$96,3,FALSE)</f>
        <v>vannparameter</v>
      </c>
      <c r="E641" t="str">
        <f>VLOOKUP(A641,Sheet2!$A$2:$G$96,4,FALSE)</f>
        <v>pH</v>
      </c>
      <c r="F641" s="1">
        <v>44879</v>
      </c>
      <c r="G641" t="str">
        <f t="shared" si="29"/>
        <v>inn</v>
      </c>
      <c r="H641" s="4">
        <v>7.3</v>
      </c>
      <c r="I641" t="b">
        <f t="shared" si="27"/>
        <v>0</v>
      </c>
      <c r="J641" s="4">
        <v>7.3</v>
      </c>
      <c r="K641">
        <f>IF(LEN(VLOOKUP(B641,Sheet2!$B$2:$G$96,5,FALSE))=0,"",VLOOKUP(B641,Sheet2!$B$2:$G$96,5,FALSE))</f>
        <v>5.5</v>
      </c>
      <c r="L641">
        <f>IF(LEN(VLOOKUP(B641,Sheet2!$B$2:$G$96,6,FALSE))=0,"",VLOOKUP(B641,Sheet2!$B$2:$G$96,6,FALSE))</f>
        <v>8.5</v>
      </c>
      <c r="M641" t="b">
        <f t="shared" si="28"/>
        <v>1</v>
      </c>
      <c r="N641">
        <v>152</v>
      </c>
      <c r="O641" t="b">
        <f>VLOOKUP(A641,Sheet2!$A$2:$G$74,5,FALSE)</f>
        <v>1</v>
      </c>
    </row>
    <row r="642" spans="1:15" x14ac:dyDescent="0.25">
      <c r="A642" t="s">
        <v>1</v>
      </c>
      <c r="B642" t="str">
        <f>VLOOKUP($A642,Sheet2!$A$2:$B$82,2,FALSE)</f>
        <v>pH</v>
      </c>
      <c r="D642" t="str">
        <f>VLOOKUP(A642,Sheet2!$A$2:$G$96,3,FALSE)</f>
        <v>vannparameter</v>
      </c>
      <c r="E642" t="str">
        <f>VLOOKUP(A642,Sheet2!$A$2:$G$96,4,FALSE)</f>
        <v>pH</v>
      </c>
      <c r="F642" s="1">
        <v>44858</v>
      </c>
      <c r="G642" t="str">
        <f t="shared" si="29"/>
        <v>inn</v>
      </c>
      <c r="H642" s="4">
        <v>7.7</v>
      </c>
      <c r="I642" t="b">
        <f t="shared" ref="I642:I705" si="30">IF(ISBLANK(H642),"",IF(ISNUMBER(H642),FALSE,TRUE))</f>
        <v>0</v>
      </c>
      <c r="J642" s="4">
        <v>7.7</v>
      </c>
      <c r="K642">
        <f>IF(LEN(VLOOKUP(B642,Sheet2!$B$2:$G$96,5,FALSE))=0,"",VLOOKUP(B642,Sheet2!$B$2:$G$96,5,FALSE))</f>
        <v>5.5</v>
      </c>
      <c r="L642">
        <f>IF(LEN(VLOOKUP(B642,Sheet2!$B$2:$G$96,6,FALSE))=0,"",VLOOKUP(B642,Sheet2!$B$2:$G$96,6,FALSE))</f>
        <v>8.5</v>
      </c>
      <c r="M642" t="b">
        <f t="shared" ref="M642:M705" si="31">IF(ISBLANK(J642),"",IF(J642&gt;K642,TRUE,FALSE))</f>
        <v>1</v>
      </c>
      <c r="N642">
        <v>152</v>
      </c>
      <c r="O642" t="b">
        <f>VLOOKUP(A642,Sheet2!$A$2:$G$74,5,FALSE)</f>
        <v>1</v>
      </c>
    </row>
    <row r="643" spans="1:15" x14ac:dyDescent="0.25">
      <c r="A643" t="s">
        <v>1</v>
      </c>
      <c r="B643" t="str">
        <f>VLOOKUP($A643,Sheet2!$A$2:$B$82,2,FALSE)</f>
        <v>pH</v>
      </c>
      <c r="D643" t="str">
        <f>VLOOKUP(A643,Sheet2!$A$2:$G$96,3,FALSE)</f>
        <v>vannparameter</v>
      </c>
      <c r="E643" t="str">
        <f>VLOOKUP(A643,Sheet2!$A$2:$G$96,4,FALSE)</f>
        <v>pH</v>
      </c>
      <c r="F643" s="1">
        <v>44865</v>
      </c>
      <c r="G643" t="str">
        <f t="shared" ref="G643:G706" si="32">IF(N643=152,"inn",IF(N643=151,"ut",IF(N643=153,"slamtank")))</f>
        <v>inn</v>
      </c>
      <c r="H643" s="4">
        <v>7.7</v>
      </c>
      <c r="I643" t="b">
        <f t="shared" si="30"/>
        <v>0</v>
      </c>
      <c r="J643" s="4">
        <v>7.7</v>
      </c>
      <c r="K643">
        <f>IF(LEN(VLOOKUP(B643,Sheet2!$B$2:$G$96,5,FALSE))=0,"",VLOOKUP(B643,Sheet2!$B$2:$G$96,5,FALSE))</f>
        <v>5.5</v>
      </c>
      <c r="L643">
        <f>IF(LEN(VLOOKUP(B643,Sheet2!$B$2:$G$96,6,FALSE))=0,"",VLOOKUP(B643,Sheet2!$B$2:$G$96,6,FALSE))</f>
        <v>8.5</v>
      </c>
      <c r="M643" t="b">
        <f t="shared" si="31"/>
        <v>1</v>
      </c>
      <c r="N643">
        <v>152</v>
      </c>
      <c r="O643" t="b">
        <f>VLOOKUP(A643,Sheet2!$A$2:$G$74,5,FALSE)</f>
        <v>1</v>
      </c>
    </row>
    <row r="644" spans="1:15" x14ac:dyDescent="0.25">
      <c r="A644" t="s">
        <v>1</v>
      </c>
      <c r="B644" t="str">
        <f>VLOOKUP($A644,Sheet2!$A$2:$B$82,2,FALSE)</f>
        <v>pH</v>
      </c>
      <c r="D644" t="str">
        <f>VLOOKUP(A644,Sheet2!$A$2:$G$96,3,FALSE)</f>
        <v>vannparameter</v>
      </c>
      <c r="E644" t="str">
        <f>VLOOKUP(A644,Sheet2!$A$2:$G$96,4,FALSE)</f>
        <v>pH</v>
      </c>
      <c r="F644" s="1">
        <v>44872</v>
      </c>
      <c r="G644" t="str">
        <f t="shared" si="32"/>
        <v>inn</v>
      </c>
      <c r="H644" s="4">
        <v>7.6</v>
      </c>
      <c r="I644" t="b">
        <f t="shared" si="30"/>
        <v>0</v>
      </c>
      <c r="J644" s="4">
        <v>7.6</v>
      </c>
      <c r="K644">
        <f>IF(LEN(VLOOKUP(B644,Sheet2!$B$2:$G$96,5,FALSE))=0,"",VLOOKUP(B644,Sheet2!$B$2:$G$96,5,FALSE))</f>
        <v>5.5</v>
      </c>
      <c r="L644">
        <f>IF(LEN(VLOOKUP(B644,Sheet2!$B$2:$G$96,6,FALSE))=0,"",VLOOKUP(B644,Sheet2!$B$2:$G$96,6,FALSE))</f>
        <v>8.5</v>
      </c>
      <c r="M644" t="b">
        <f t="shared" si="31"/>
        <v>1</v>
      </c>
      <c r="N644">
        <v>152</v>
      </c>
      <c r="O644" t="b">
        <f>VLOOKUP(A644,Sheet2!$A$2:$G$74,5,FALSE)</f>
        <v>1</v>
      </c>
    </row>
    <row r="645" spans="1:15" x14ac:dyDescent="0.25">
      <c r="A645" t="s">
        <v>1</v>
      </c>
      <c r="B645" t="str">
        <f>VLOOKUP($A645,Sheet2!$A$2:$B$82,2,FALSE)</f>
        <v>pH</v>
      </c>
      <c r="D645" t="str">
        <f>VLOOKUP(A645,Sheet2!$A$2:$G$96,3,FALSE)</f>
        <v>vannparameter</v>
      </c>
      <c r="E645" t="str">
        <f>VLOOKUP(A645,Sheet2!$A$2:$G$96,4,FALSE)</f>
        <v>pH</v>
      </c>
      <c r="F645" s="1">
        <v>44886</v>
      </c>
      <c r="G645" t="str">
        <f t="shared" si="32"/>
        <v>inn</v>
      </c>
      <c r="H645" s="4">
        <v>7.7</v>
      </c>
      <c r="I645" t="b">
        <f t="shared" si="30"/>
        <v>0</v>
      </c>
      <c r="J645" s="4">
        <v>7.7</v>
      </c>
      <c r="K645">
        <f>IF(LEN(VLOOKUP(B645,Sheet2!$B$2:$G$96,5,FALSE))=0,"",VLOOKUP(B645,Sheet2!$B$2:$G$96,5,FALSE))</f>
        <v>5.5</v>
      </c>
      <c r="L645">
        <f>IF(LEN(VLOOKUP(B645,Sheet2!$B$2:$G$96,6,FALSE))=0,"",VLOOKUP(B645,Sheet2!$B$2:$G$96,6,FALSE))</f>
        <v>8.5</v>
      </c>
      <c r="M645" t="b">
        <f t="shared" si="31"/>
        <v>1</v>
      </c>
      <c r="N645">
        <v>152</v>
      </c>
      <c r="O645" t="b">
        <f>VLOOKUP(A645,Sheet2!$A$2:$G$74,5,FALSE)</f>
        <v>1</v>
      </c>
    </row>
    <row r="646" spans="1:15" x14ac:dyDescent="0.25">
      <c r="A646" t="s">
        <v>1</v>
      </c>
      <c r="B646" t="str">
        <f>VLOOKUP($A646,Sheet2!$A$2:$B$82,2,FALSE)</f>
        <v>pH</v>
      </c>
      <c r="D646" t="str">
        <f>VLOOKUP(A646,Sheet2!$A$2:$G$96,3,FALSE)</f>
        <v>vannparameter</v>
      </c>
      <c r="E646" t="str">
        <f>VLOOKUP(A646,Sheet2!$A$2:$G$96,4,FALSE)</f>
        <v>pH</v>
      </c>
      <c r="F646" s="1">
        <v>44907</v>
      </c>
      <c r="G646" t="str">
        <f t="shared" si="32"/>
        <v>inn</v>
      </c>
      <c r="H646" s="4">
        <v>7.9</v>
      </c>
      <c r="I646" t="b">
        <f t="shared" si="30"/>
        <v>0</v>
      </c>
      <c r="J646" s="4">
        <v>7.9</v>
      </c>
      <c r="K646">
        <f>IF(LEN(VLOOKUP(B646,Sheet2!$B$2:$G$96,5,FALSE))=0,"",VLOOKUP(B646,Sheet2!$B$2:$G$96,5,FALSE))</f>
        <v>5.5</v>
      </c>
      <c r="L646">
        <f>IF(LEN(VLOOKUP(B646,Sheet2!$B$2:$G$96,6,FALSE))=0,"",VLOOKUP(B646,Sheet2!$B$2:$G$96,6,FALSE))</f>
        <v>8.5</v>
      </c>
      <c r="M646" t="b">
        <f t="shared" si="31"/>
        <v>1</v>
      </c>
      <c r="N646">
        <v>152</v>
      </c>
      <c r="O646" t="b">
        <f>VLOOKUP(A646,Sheet2!$A$2:$G$74,5,FALSE)</f>
        <v>1</v>
      </c>
    </row>
    <row r="647" spans="1:15" x14ac:dyDescent="0.25">
      <c r="A647" t="s">
        <v>1</v>
      </c>
      <c r="B647" t="str">
        <f>VLOOKUP($A647,Sheet2!$A$2:$B$82,2,FALSE)</f>
        <v>pH</v>
      </c>
      <c r="D647" t="str">
        <f>VLOOKUP(A647,Sheet2!$A$2:$G$96,3,FALSE)</f>
        <v>vannparameter</v>
      </c>
      <c r="E647" t="str">
        <f>VLOOKUP(A647,Sheet2!$A$2:$G$96,4,FALSE)</f>
        <v>pH</v>
      </c>
      <c r="F647" s="1">
        <v>44970</v>
      </c>
      <c r="G647" t="str">
        <f t="shared" si="32"/>
        <v>inn</v>
      </c>
      <c r="H647" s="4">
        <v>7.9</v>
      </c>
      <c r="I647" t="b">
        <f t="shared" si="30"/>
        <v>0</v>
      </c>
      <c r="J647" s="4">
        <v>7.9</v>
      </c>
      <c r="K647">
        <f>IF(LEN(VLOOKUP(B647,Sheet2!$B$2:$G$96,5,FALSE))=0,"",VLOOKUP(B647,Sheet2!$B$2:$G$96,5,FALSE))</f>
        <v>5.5</v>
      </c>
      <c r="L647">
        <f>IF(LEN(VLOOKUP(B647,Sheet2!$B$2:$G$96,6,FALSE))=0,"",VLOOKUP(B647,Sheet2!$B$2:$G$96,6,FALSE))</f>
        <v>8.5</v>
      </c>
      <c r="M647" t="b">
        <f t="shared" si="31"/>
        <v>1</v>
      </c>
      <c r="N647">
        <v>152</v>
      </c>
      <c r="O647" t="b">
        <f>VLOOKUP(A647,Sheet2!$A$2:$G$74,5,FALSE)</f>
        <v>1</v>
      </c>
    </row>
    <row r="648" spans="1:15" x14ac:dyDescent="0.25">
      <c r="A648" t="s">
        <v>1</v>
      </c>
      <c r="B648" t="str">
        <f>VLOOKUP($A648,Sheet2!$A$2:$B$82,2,FALSE)</f>
        <v>pH</v>
      </c>
      <c r="D648" t="str">
        <f>VLOOKUP(A648,Sheet2!$A$2:$G$96,3,FALSE)</f>
        <v>vannparameter</v>
      </c>
      <c r="E648" t="str">
        <f>VLOOKUP(A648,Sheet2!$A$2:$G$96,4,FALSE)</f>
        <v>pH</v>
      </c>
      <c r="F648" s="1">
        <v>44984</v>
      </c>
      <c r="G648" t="str">
        <f t="shared" si="32"/>
        <v>inn</v>
      </c>
      <c r="H648" s="4">
        <v>7.5</v>
      </c>
      <c r="I648" t="b">
        <f t="shared" si="30"/>
        <v>0</v>
      </c>
      <c r="J648" s="4">
        <v>7.5</v>
      </c>
      <c r="K648">
        <f>IF(LEN(VLOOKUP(B648,Sheet2!$B$2:$G$96,5,FALSE))=0,"",VLOOKUP(B648,Sheet2!$B$2:$G$96,5,FALSE))</f>
        <v>5.5</v>
      </c>
      <c r="L648">
        <f>IF(LEN(VLOOKUP(B648,Sheet2!$B$2:$G$96,6,FALSE))=0,"",VLOOKUP(B648,Sheet2!$B$2:$G$96,6,FALSE))</f>
        <v>8.5</v>
      </c>
      <c r="M648" t="b">
        <f t="shared" si="31"/>
        <v>1</v>
      </c>
      <c r="N648">
        <v>152</v>
      </c>
      <c r="O648" t="b">
        <f>VLOOKUP(A648,Sheet2!$A$2:$G$74,5,FALSE)</f>
        <v>1</v>
      </c>
    </row>
    <row r="649" spans="1:15" x14ac:dyDescent="0.25">
      <c r="A649" s="7" t="s">
        <v>1</v>
      </c>
      <c r="B649" t="str">
        <f>VLOOKUP($A649,Sheet2!$A$2:$B$82,2,FALSE)</f>
        <v>pH</v>
      </c>
      <c r="D649" t="str">
        <f>VLOOKUP(A649,Sheet2!$A$2:$G$96,3,FALSE)</f>
        <v>vannparameter</v>
      </c>
      <c r="E649" t="str">
        <f>VLOOKUP(A649,Sheet2!$A$2:$G$96,4,FALSE)</f>
        <v>pH</v>
      </c>
      <c r="F649" s="1">
        <v>45000</v>
      </c>
      <c r="G649" t="str">
        <f t="shared" si="32"/>
        <v>slamtank</v>
      </c>
      <c r="H649" s="4">
        <v>10.8</v>
      </c>
      <c r="I649" t="b">
        <f t="shared" si="30"/>
        <v>0</v>
      </c>
      <c r="J649" s="4">
        <v>10.8</v>
      </c>
      <c r="K649">
        <f>IF(LEN(VLOOKUP(B649,Sheet2!$B$2:$G$96,5,FALSE))=0,"",VLOOKUP(B649,Sheet2!$B$2:$G$96,5,FALSE))</f>
        <v>5.5</v>
      </c>
      <c r="L649">
        <f>IF(LEN(VLOOKUP(B649,Sheet2!$B$2:$G$96,6,FALSE))=0,"",VLOOKUP(B649,Sheet2!$B$2:$G$96,6,FALSE))</f>
        <v>8.5</v>
      </c>
      <c r="M649" t="b">
        <f t="shared" si="31"/>
        <v>1</v>
      </c>
      <c r="N649">
        <v>153</v>
      </c>
      <c r="O649" t="b">
        <f>VLOOKUP(A649,Sheet2!$A$2:$G$74,5,FALSE)</f>
        <v>1</v>
      </c>
    </row>
    <row r="650" spans="1:15" x14ac:dyDescent="0.25">
      <c r="A650" s="6" t="s">
        <v>114</v>
      </c>
      <c r="B650" t="str">
        <f>VLOOKUP($A650,Sheet2!$A$2:$B$82,2,FALSE)</f>
        <v>Pyr</v>
      </c>
      <c r="C650" t="s">
        <v>11</v>
      </c>
      <c r="D650" t="str">
        <f>VLOOKUP(A650,Sheet2!$A$2:$G$96,3,FALSE)</f>
        <v>org milj</v>
      </c>
      <c r="E650" t="str">
        <f>VLOOKUP(A650,Sheet2!$A$2:$G$96,4,FALSE)</f>
        <v>PAH</v>
      </c>
      <c r="F650" s="1">
        <v>45000</v>
      </c>
      <c r="G650" t="str">
        <f t="shared" si="32"/>
        <v>slamtank</v>
      </c>
      <c r="H650" s="7"/>
      <c r="I650" t="str">
        <f t="shared" si="30"/>
        <v/>
      </c>
      <c r="J650" s="4" t="s">
        <v>119</v>
      </c>
      <c r="K650" t="str">
        <f>IF(LEN(VLOOKUP(B650,Sheet2!$B$2:$G$96,5,FALSE))=0,"",VLOOKUP(B650,Sheet2!$B$2:$G$96,5,FALSE))</f>
        <v/>
      </c>
      <c r="L650" t="str">
        <f>IF(LEN(VLOOKUP(B650,Sheet2!$B$2:$G$96,6,FALSE))=0,"",VLOOKUP(B650,Sheet2!$B$2:$G$96,6,FALSE))</f>
        <v/>
      </c>
      <c r="M650" t="b">
        <f t="shared" si="31"/>
        <v>0</v>
      </c>
      <c r="N650">
        <v>153</v>
      </c>
      <c r="O650" t="b">
        <f>VLOOKUP(A650,Sheet2!$A$2:$G$74,5,FALSE)</f>
        <v>0</v>
      </c>
    </row>
    <row r="651" spans="1:15" x14ac:dyDescent="0.25">
      <c r="A651" s="6" t="s">
        <v>114</v>
      </c>
      <c r="B651" t="str">
        <f>VLOOKUP($A651,Sheet2!$A$2:$B$82,2,FALSE)</f>
        <v>Pyr</v>
      </c>
      <c r="C651" t="s">
        <v>11</v>
      </c>
      <c r="D651" t="str">
        <f>VLOOKUP(A651,Sheet2!$A$2:$G$96,3,FALSE)</f>
        <v>org milj</v>
      </c>
      <c r="E651" t="str">
        <f>VLOOKUP(A651,Sheet2!$A$2:$G$96,4,FALSE)</f>
        <v>PAH</v>
      </c>
      <c r="F651" s="1">
        <v>45000</v>
      </c>
      <c r="G651" t="str">
        <f t="shared" si="32"/>
        <v>inn</v>
      </c>
      <c r="H651" s="6">
        <v>0.41099999999999998</v>
      </c>
      <c r="I651" t="b">
        <f t="shared" si="30"/>
        <v>0</v>
      </c>
      <c r="J651" s="4">
        <v>0.41099999999999998</v>
      </c>
      <c r="K651" t="str">
        <f>IF(LEN(VLOOKUP(B651,Sheet2!$B$2:$G$96,5,FALSE))=0,"",VLOOKUP(B651,Sheet2!$B$2:$G$96,5,FALSE))</f>
        <v/>
      </c>
      <c r="L651" t="str">
        <f>IF(LEN(VLOOKUP(B651,Sheet2!$B$2:$G$96,6,FALSE))=0,"",VLOOKUP(B651,Sheet2!$B$2:$G$96,6,FALSE))</f>
        <v/>
      </c>
      <c r="M651" t="b">
        <f t="shared" si="31"/>
        <v>0</v>
      </c>
      <c r="N651">
        <v>152</v>
      </c>
      <c r="O651" t="b">
        <f>VLOOKUP(A651,Sheet2!$A$2:$G$74,5,FALSE)</f>
        <v>0</v>
      </c>
    </row>
    <row r="652" spans="1:15" x14ac:dyDescent="0.25">
      <c r="A652" s="6" t="s">
        <v>114</v>
      </c>
      <c r="B652" t="str">
        <f>VLOOKUP($A652,Sheet2!$A$2:$B$82,2,FALSE)</f>
        <v>Pyr</v>
      </c>
      <c r="C652" t="s">
        <v>11</v>
      </c>
      <c r="D652" t="str">
        <f>VLOOKUP(A652,Sheet2!$A$2:$G$96,3,FALSE)</f>
        <v>org milj</v>
      </c>
      <c r="E652" t="str">
        <f>VLOOKUP(A652,Sheet2!$A$2:$G$96,4,FALSE)</f>
        <v>PAH</v>
      </c>
      <c r="F652" s="1">
        <v>45000</v>
      </c>
      <c r="G652" t="str">
        <f t="shared" si="32"/>
        <v>ut</v>
      </c>
      <c r="H652" s="6">
        <v>1.4999999999999999E-2</v>
      </c>
      <c r="I652" t="b">
        <f t="shared" si="30"/>
        <v>0</v>
      </c>
      <c r="J652" s="4">
        <v>1.4999999999999999E-2</v>
      </c>
      <c r="K652" t="str">
        <f>IF(LEN(VLOOKUP(B652,Sheet2!$B$2:$G$96,5,FALSE))=0,"",VLOOKUP(B652,Sheet2!$B$2:$G$96,5,FALSE))</f>
        <v/>
      </c>
      <c r="L652" t="str">
        <f>IF(LEN(VLOOKUP(B652,Sheet2!$B$2:$G$96,6,FALSE))=0,"",VLOOKUP(B652,Sheet2!$B$2:$G$96,6,FALSE))</f>
        <v/>
      </c>
      <c r="M652" t="b">
        <f t="shared" si="31"/>
        <v>0</v>
      </c>
      <c r="N652">
        <v>151</v>
      </c>
      <c r="O652" t="b">
        <f>VLOOKUP(A652,Sheet2!$A$2:$G$74,5,FALSE)</f>
        <v>0</v>
      </c>
    </row>
    <row r="653" spans="1:15" x14ac:dyDescent="0.25">
      <c r="A653" s="6" t="s">
        <v>114</v>
      </c>
      <c r="B653" t="str">
        <f>VLOOKUP($A653,Sheet2!$A$2:$B$82,2,FALSE)</f>
        <v>Pyr</v>
      </c>
      <c r="C653" s="7" t="s">
        <v>121</v>
      </c>
      <c r="D653" t="str">
        <f>VLOOKUP(A653,Sheet2!$A$2:$G$96,3,FALSE)</f>
        <v>org milj</v>
      </c>
      <c r="E653" t="str">
        <f>VLOOKUP(A653,Sheet2!$A$2:$G$96,4,FALSE)</f>
        <v>PAH</v>
      </c>
      <c r="F653" s="1">
        <v>45000</v>
      </c>
      <c r="G653" t="str">
        <f t="shared" si="32"/>
        <v>slamtank</v>
      </c>
      <c r="H653" s="7">
        <v>0.65800000000000003</v>
      </c>
      <c r="I653" t="b">
        <f t="shared" si="30"/>
        <v>0</v>
      </c>
      <c r="J653" s="4">
        <v>0.65800000000000003</v>
      </c>
      <c r="K653" t="str">
        <f>IF(LEN(VLOOKUP(B653,Sheet2!$B$2:$G$96,5,FALSE))=0,"",VLOOKUP(B653,Sheet2!$B$2:$G$96,5,FALSE))</f>
        <v/>
      </c>
      <c r="L653" t="str">
        <f>IF(LEN(VLOOKUP(B653,Sheet2!$B$2:$G$96,6,FALSE))=0,"",VLOOKUP(B653,Sheet2!$B$2:$G$96,6,FALSE))</f>
        <v/>
      </c>
      <c r="M653" t="b">
        <f t="shared" si="31"/>
        <v>0</v>
      </c>
      <c r="N653">
        <v>153</v>
      </c>
      <c r="O653" t="b">
        <f>VLOOKUP(A653,Sheet2!$A$2:$G$74,5,FALSE)</f>
        <v>0</v>
      </c>
    </row>
    <row r="654" spans="1:15" x14ac:dyDescent="0.25">
      <c r="A654" s="6" t="s">
        <v>114</v>
      </c>
      <c r="B654" t="str">
        <f>VLOOKUP($A654,Sheet2!$A$2:$B$82,2,FALSE)</f>
        <v>Pyr</v>
      </c>
      <c r="C654" s="6" t="s">
        <v>121</v>
      </c>
      <c r="D654" t="str">
        <f>VLOOKUP(A654,Sheet2!$A$2:$G$96,3,FALSE)</f>
        <v>org milj</v>
      </c>
      <c r="E654" t="str">
        <f>VLOOKUP(A654,Sheet2!$A$2:$G$96,4,FALSE)</f>
        <v>PAH</v>
      </c>
      <c r="F654" s="1">
        <v>45000</v>
      </c>
      <c r="G654" t="str">
        <f t="shared" si="32"/>
        <v>inn</v>
      </c>
      <c r="H654" s="6"/>
      <c r="I654" t="str">
        <f t="shared" si="30"/>
        <v/>
      </c>
      <c r="J654" s="4" t="s">
        <v>119</v>
      </c>
      <c r="K654" t="str">
        <f>IF(LEN(VLOOKUP(B654,Sheet2!$B$2:$G$96,5,FALSE))=0,"",VLOOKUP(B654,Sheet2!$B$2:$G$96,5,FALSE))</f>
        <v/>
      </c>
      <c r="L654" t="str">
        <f>IF(LEN(VLOOKUP(B654,Sheet2!$B$2:$G$96,6,FALSE))=0,"",VLOOKUP(B654,Sheet2!$B$2:$G$96,6,FALSE))</f>
        <v/>
      </c>
      <c r="M654" t="b">
        <f t="shared" si="31"/>
        <v>0</v>
      </c>
      <c r="N654">
        <v>152</v>
      </c>
      <c r="O654" t="b">
        <f>VLOOKUP(A654,Sheet2!$A$2:$G$74,5,FALSE)</f>
        <v>0</v>
      </c>
    </row>
    <row r="655" spans="1:15" x14ac:dyDescent="0.25">
      <c r="A655" s="6" t="s">
        <v>114</v>
      </c>
      <c r="B655" t="str">
        <f>VLOOKUP($A655,Sheet2!$A$2:$B$82,2,FALSE)</f>
        <v>Pyr</v>
      </c>
      <c r="C655" s="6" t="s">
        <v>121</v>
      </c>
      <c r="D655" t="str">
        <f>VLOOKUP(A655,Sheet2!$A$2:$G$96,3,FALSE)</f>
        <v>org milj</v>
      </c>
      <c r="E655" t="str">
        <f>VLOOKUP(A655,Sheet2!$A$2:$G$96,4,FALSE)</f>
        <v>PAH</v>
      </c>
      <c r="F655" s="1">
        <v>45000</v>
      </c>
      <c r="G655" t="str">
        <f t="shared" si="32"/>
        <v>ut</v>
      </c>
      <c r="H655" s="6"/>
      <c r="I655" t="str">
        <f t="shared" si="30"/>
        <v/>
      </c>
      <c r="J655" s="4" t="s">
        <v>119</v>
      </c>
      <c r="K655" t="str">
        <f>IF(LEN(VLOOKUP(B655,Sheet2!$B$2:$G$96,5,FALSE))=0,"",VLOOKUP(B655,Sheet2!$B$2:$G$96,5,FALSE))</f>
        <v/>
      </c>
      <c r="L655" t="str">
        <f>IF(LEN(VLOOKUP(B655,Sheet2!$B$2:$G$96,6,FALSE))=0,"",VLOOKUP(B655,Sheet2!$B$2:$G$96,6,FALSE))</f>
        <v/>
      </c>
      <c r="M655" t="b">
        <f t="shared" si="31"/>
        <v>0</v>
      </c>
      <c r="N655">
        <v>151</v>
      </c>
      <c r="O655" t="b">
        <f>VLOOKUP(A655,Sheet2!$A$2:$G$74,5,FALSE)</f>
        <v>0</v>
      </c>
    </row>
    <row r="656" spans="1:15" x14ac:dyDescent="0.25">
      <c r="A656" s="6" t="s">
        <v>20</v>
      </c>
      <c r="B656" t="str">
        <f>VLOOKUP($A656,Sheet2!$A$2:$B$82,2,FALSE)</f>
        <v>Zn</v>
      </c>
      <c r="C656" t="s">
        <v>11</v>
      </c>
      <c r="D656" t="str">
        <f>VLOOKUP(A656,Sheet2!$A$2:$G$96,3,FALSE)</f>
        <v>tungmetaller</v>
      </c>
      <c r="E656" t="str">
        <f>VLOOKUP(A656,Sheet2!$A$2:$G$96,4,FALSE)</f>
        <v>andre metaller</v>
      </c>
      <c r="F656" s="1">
        <v>45000</v>
      </c>
      <c r="G656" t="str">
        <f t="shared" si="32"/>
        <v>slamtank</v>
      </c>
      <c r="H656" s="7"/>
      <c r="I656" t="str">
        <f t="shared" si="30"/>
        <v/>
      </c>
      <c r="J656" s="4" t="s">
        <v>119</v>
      </c>
      <c r="K656">
        <f>IF(LEN(VLOOKUP(B656,Sheet2!$B$2:$G$96,5,FALSE))=0,"",VLOOKUP(B656,Sheet2!$B$2:$G$96,5,FALSE))</f>
        <v>500</v>
      </c>
      <c r="L656" t="str">
        <f>IF(LEN(VLOOKUP(B656,Sheet2!$B$2:$G$96,6,FALSE))=0,"",VLOOKUP(B656,Sheet2!$B$2:$G$96,6,FALSE))</f>
        <v/>
      </c>
      <c r="M656" t="b">
        <f t="shared" si="31"/>
        <v>1</v>
      </c>
      <c r="N656">
        <v>153</v>
      </c>
      <c r="O656" t="b">
        <f>VLOOKUP(A656,Sheet2!$A$2:$G$74,5,FALSE)</f>
        <v>1</v>
      </c>
    </row>
    <row r="657" spans="1:15" x14ac:dyDescent="0.25">
      <c r="A657" t="s">
        <v>20</v>
      </c>
      <c r="B657" t="str">
        <f>VLOOKUP($A657,Sheet2!$A$2:$B$82,2,FALSE)</f>
        <v>Zn</v>
      </c>
      <c r="C657" t="s">
        <v>11</v>
      </c>
      <c r="D657" t="str">
        <f>VLOOKUP(A657,Sheet2!$A$2:$G$96,3,FALSE)</f>
        <v>tungmetaller</v>
      </c>
      <c r="E657" t="str">
        <f>VLOOKUP(A657,Sheet2!$A$2:$G$96,4,FALSE)</f>
        <v>andre metaller</v>
      </c>
      <c r="F657" s="1">
        <v>44879</v>
      </c>
      <c r="G657" t="str">
        <f t="shared" si="32"/>
        <v>inn</v>
      </c>
      <c r="H657">
        <v>891</v>
      </c>
      <c r="I657" t="b">
        <f t="shared" si="30"/>
        <v>0</v>
      </c>
      <c r="J657" s="4">
        <v>891</v>
      </c>
      <c r="K657">
        <f>IF(LEN(VLOOKUP(B657,Sheet2!$B$2:$G$96,5,FALSE))=0,"",VLOOKUP(B657,Sheet2!$B$2:$G$96,5,FALSE))</f>
        <v>500</v>
      </c>
      <c r="L657" t="str">
        <f>IF(LEN(VLOOKUP(B657,Sheet2!$B$2:$G$96,6,FALSE))=0,"",VLOOKUP(B657,Sheet2!$B$2:$G$96,6,FALSE))</f>
        <v/>
      </c>
      <c r="M657" t="b">
        <f t="shared" si="31"/>
        <v>1</v>
      </c>
      <c r="N657">
        <v>152</v>
      </c>
      <c r="O657" t="b">
        <f>VLOOKUP(A657,Sheet2!$A$2:$G$74,5,FALSE)</f>
        <v>1</v>
      </c>
    </row>
    <row r="658" spans="1:15" x14ac:dyDescent="0.25">
      <c r="A658" t="s">
        <v>20</v>
      </c>
      <c r="B658" t="str">
        <f>VLOOKUP($A658,Sheet2!$A$2:$B$82,2,FALSE)</f>
        <v>Zn</v>
      </c>
      <c r="C658" t="s">
        <v>11</v>
      </c>
      <c r="D658" t="str">
        <f>VLOOKUP(A658,Sheet2!$A$2:$G$96,3,FALSE)</f>
        <v>tungmetaller</v>
      </c>
      <c r="E658" t="str">
        <f>VLOOKUP(A658,Sheet2!$A$2:$G$96,4,FALSE)</f>
        <v>andre metaller</v>
      </c>
      <c r="F658" s="1">
        <v>44858</v>
      </c>
      <c r="G658" t="str">
        <f t="shared" si="32"/>
        <v>inn</v>
      </c>
      <c r="H658">
        <v>147</v>
      </c>
      <c r="I658" t="b">
        <f t="shared" si="30"/>
        <v>0</v>
      </c>
      <c r="J658" s="4">
        <v>147</v>
      </c>
      <c r="K658">
        <f>IF(LEN(VLOOKUP(B658,Sheet2!$B$2:$G$96,5,FALSE))=0,"",VLOOKUP(B658,Sheet2!$B$2:$G$96,5,FALSE))</f>
        <v>500</v>
      </c>
      <c r="L658" t="str">
        <f>IF(LEN(VLOOKUP(B658,Sheet2!$B$2:$G$96,6,FALSE))=0,"",VLOOKUP(B658,Sheet2!$B$2:$G$96,6,FALSE))</f>
        <v/>
      </c>
      <c r="M658" t="b">
        <f t="shared" si="31"/>
        <v>0</v>
      </c>
      <c r="N658">
        <v>152</v>
      </c>
      <c r="O658" t="b">
        <f>VLOOKUP(A658,Sheet2!$A$2:$G$74,5,FALSE)</f>
        <v>1</v>
      </c>
    </row>
    <row r="659" spans="1:15" x14ac:dyDescent="0.25">
      <c r="A659" t="s">
        <v>20</v>
      </c>
      <c r="B659" t="str">
        <f>VLOOKUP($A659,Sheet2!$A$2:$B$82,2,FALSE)</f>
        <v>Zn</v>
      </c>
      <c r="C659" t="s">
        <v>11</v>
      </c>
      <c r="D659" t="str">
        <f>VLOOKUP(A659,Sheet2!$A$2:$G$96,3,FALSE)</f>
        <v>tungmetaller</v>
      </c>
      <c r="E659" t="str">
        <f>VLOOKUP(A659,Sheet2!$A$2:$G$96,4,FALSE)</f>
        <v>andre metaller</v>
      </c>
      <c r="F659" s="1">
        <v>44865</v>
      </c>
      <c r="G659" t="str">
        <f t="shared" si="32"/>
        <v>inn</v>
      </c>
      <c r="H659">
        <v>409</v>
      </c>
      <c r="I659" t="b">
        <f t="shared" si="30"/>
        <v>0</v>
      </c>
      <c r="J659" s="4">
        <v>409</v>
      </c>
      <c r="K659">
        <f>IF(LEN(VLOOKUP(B659,Sheet2!$B$2:$G$96,5,FALSE))=0,"",VLOOKUP(B659,Sheet2!$B$2:$G$96,5,FALSE))</f>
        <v>500</v>
      </c>
      <c r="L659" t="str">
        <f>IF(LEN(VLOOKUP(B659,Sheet2!$B$2:$G$96,6,FALSE))=0,"",VLOOKUP(B659,Sheet2!$B$2:$G$96,6,FALSE))</f>
        <v/>
      </c>
      <c r="M659" t="b">
        <f t="shared" si="31"/>
        <v>0</v>
      </c>
      <c r="N659">
        <v>152</v>
      </c>
      <c r="O659" t="b">
        <f>VLOOKUP(A659,Sheet2!$A$2:$G$74,5,FALSE)</f>
        <v>1</v>
      </c>
    </row>
    <row r="660" spans="1:15" x14ac:dyDescent="0.25">
      <c r="A660" t="s">
        <v>20</v>
      </c>
      <c r="B660" t="str">
        <f>VLOOKUP($A660,Sheet2!$A$2:$B$82,2,FALSE)</f>
        <v>Zn</v>
      </c>
      <c r="C660" t="s">
        <v>11</v>
      </c>
      <c r="D660" t="str">
        <f>VLOOKUP(A660,Sheet2!$A$2:$G$96,3,FALSE)</f>
        <v>tungmetaller</v>
      </c>
      <c r="E660" t="str">
        <f>VLOOKUP(A660,Sheet2!$A$2:$G$96,4,FALSE)</f>
        <v>andre metaller</v>
      </c>
      <c r="F660" s="1">
        <v>44872</v>
      </c>
      <c r="G660" t="str">
        <f t="shared" si="32"/>
        <v>inn</v>
      </c>
      <c r="H660">
        <v>310</v>
      </c>
      <c r="I660" t="b">
        <f t="shared" si="30"/>
        <v>0</v>
      </c>
      <c r="J660" s="4">
        <v>310</v>
      </c>
      <c r="K660">
        <f>IF(LEN(VLOOKUP(B660,Sheet2!$B$2:$G$96,5,FALSE))=0,"",VLOOKUP(B660,Sheet2!$B$2:$G$96,5,FALSE))</f>
        <v>500</v>
      </c>
      <c r="L660" t="str">
        <f>IF(LEN(VLOOKUP(B660,Sheet2!$B$2:$G$96,6,FALSE))=0,"",VLOOKUP(B660,Sheet2!$B$2:$G$96,6,FALSE))</f>
        <v/>
      </c>
      <c r="M660" t="b">
        <f t="shared" si="31"/>
        <v>0</v>
      </c>
      <c r="N660">
        <v>152</v>
      </c>
      <c r="O660" t="b">
        <f>VLOOKUP(A660,Sheet2!$A$2:$G$74,5,FALSE)</f>
        <v>1</v>
      </c>
    </row>
    <row r="661" spans="1:15" x14ac:dyDescent="0.25">
      <c r="A661" t="s">
        <v>20</v>
      </c>
      <c r="B661" t="str">
        <f>VLOOKUP($A661,Sheet2!$A$2:$B$82,2,FALSE)</f>
        <v>Zn</v>
      </c>
      <c r="C661" t="s">
        <v>11</v>
      </c>
      <c r="D661" t="str">
        <f>VLOOKUP(A661,Sheet2!$A$2:$G$96,3,FALSE)</f>
        <v>tungmetaller</v>
      </c>
      <c r="E661" t="str">
        <f>VLOOKUP(A661,Sheet2!$A$2:$G$96,4,FALSE)</f>
        <v>andre metaller</v>
      </c>
      <c r="F661" s="1">
        <v>44886</v>
      </c>
      <c r="G661" t="str">
        <f t="shared" si="32"/>
        <v>inn</v>
      </c>
      <c r="H661">
        <v>792</v>
      </c>
      <c r="I661" t="b">
        <f t="shared" si="30"/>
        <v>0</v>
      </c>
      <c r="J661" s="4">
        <v>792</v>
      </c>
      <c r="K661">
        <f>IF(LEN(VLOOKUP(B661,Sheet2!$B$2:$G$96,5,FALSE))=0,"",VLOOKUP(B661,Sheet2!$B$2:$G$96,5,FALSE))</f>
        <v>500</v>
      </c>
      <c r="L661" t="str">
        <f>IF(LEN(VLOOKUP(B661,Sheet2!$B$2:$G$96,6,FALSE))=0,"",VLOOKUP(B661,Sheet2!$B$2:$G$96,6,FALSE))</f>
        <v/>
      </c>
      <c r="M661" t="b">
        <f t="shared" si="31"/>
        <v>1</v>
      </c>
      <c r="N661">
        <v>152</v>
      </c>
      <c r="O661" t="b">
        <f>VLOOKUP(A661,Sheet2!$A$2:$G$74,5,FALSE)</f>
        <v>1</v>
      </c>
    </row>
    <row r="662" spans="1:15" x14ac:dyDescent="0.25">
      <c r="A662" t="s">
        <v>20</v>
      </c>
      <c r="B662" t="str">
        <f>VLOOKUP($A662,Sheet2!$A$2:$B$82,2,FALSE)</f>
        <v>Zn</v>
      </c>
      <c r="C662" t="s">
        <v>11</v>
      </c>
      <c r="D662" t="str">
        <f>VLOOKUP(A662,Sheet2!$A$2:$G$96,3,FALSE)</f>
        <v>tungmetaller</v>
      </c>
      <c r="E662" t="str">
        <f>VLOOKUP(A662,Sheet2!$A$2:$G$96,4,FALSE)</f>
        <v>andre metaller</v>
      </c>
      <c r="F662" s="1">
        <v>44907</v>
      </c>
      <c r="G662" t="str">
        <f t="shared" si="32"/>
        <v>inn</v>
      </c>
      <c r="H662">
        <v>214</v>
      </c>
      <c r="I662" t="b">
        <f t="shared" si="30"/>
        <v>0</v>
      </c>
      <c r="J662" s="4">
        <v>214</v>
      </c>
      <c r="K662">
        <f>IF(LEN(VLOOKUP(B662,Sheet2!$B$2:$G$96,5,FALSE))=0,"",VLOOKUP(B662,Sheet2!$B$2:$G$96,5,FALSE))</f>
        <v>500</v>
      </c>
      <c r="L662" t="str">
        <f>IF(LEN(VLOOKUP(B662,Sheet2!$B$2:$G$96,6,FALSE))=0,"",VLOOKUP(B662,Sheet2!$B$2:$G$96,6,FALSE))</f>
        <v/>
      </c>
      <c r="M662" t="b">
        <f t="shared" si="31"/>
        <v>0</v>
      </c>
      <c r="N662">
        <v>152</v>
      </c>
      <c r="O662" t="b">
        <f>VLOOKUP(A662,Sheet2!$A$2:$G$74,5,FALSE)</f>
        <v>1</v>
      </c>
    </row>
    <row r="663" spans="1:15" x14ac:dyDescent="0.25">
      <c r="A663" t="s">
        <v>20</v>
      </c>
      <c r="B663" t="str">
        <f>VLOOKUP($A663,Sheet2!$A$2:$B$82,2,FALSE)</f>
        <v>Zn</v>
      </c>
      <c r="C663" t="s">
        <v>11</v>
      </c>
      <c r="D663" t="str">
        <f>VLOOKUP(A663,Sheet2!$A$2:$G$96,3,FALSE)</f>
        <v>tungmetaller</v>
      </c>
      <c r="E663" t="str">
        <f>VLOOKUP(A663,Sheet2!$A$2:$G$96,4,FALSE)</f>
        <v>andre metaller</v>
      </c>
      <c r="F663" s="1">
        <v>44970</v>
      </c>
      <c r="G663" t="str">
        <f t="shared" si="32"/>
        <v>inn</v>
      </c>
      <c r="H663">
        <v>460</v>
      </c>
      <c r="I663" t="b">
        <f t="shared" si="30"/>
        <v>0</v>
      </c>
      <c r="J663" s="4">
        <v>460</v>
      </c>
      <c r="K663">
        <f>IF(LEN(VLOOKUP(B663,Sheet2!$B$2:$G$96,5,FALSE))=0,"",VLOOKUP(B663,Sheet2!$B$2:$G$96,5,FALSE))</f>
        <v>500</v>
      </c>
      <c r="L663" t="str">
        <f>IF(LEN(VLOOKUP(B663,Sheet2!$B$2:$G$96,6,FALSE))=0,"",VLOOKUP(B663,Sheet2!$B$2:$G$96,6,FALSE))</f>
        <v/>
      </c>
      <c r="M663" t="b">
        <f t="shared" si="31"/>
        <v>0</v>
      </c>
      <c r="N663">
        <v>152</v>
      </c>
      <c r="O663" t="b">
        <f>VLOOKUP(A663,Sheet2!$A$2:$G$74,5,FALSE)</f>
        <v>1</v>
      </c>
    </row>
    <row r="664" spans="1:15" x14ac:dyDescent="0.25">
      <c r="A664" t="s">
        <v>20</v>
      </c>
      <c r="B664" t="str">
        <f>VLOOKUP($A664,Sheet2!$A$2:$B$82,2,FALSE)</f>
        <v>Zn</v>
      </c>
      <c r="C664" t="s">
        <v>11</v>
      </c>
      <c r="D664" t="str">
        <f>VLOOKUP(A664,Sheet2!$A$2:$G$96,3,FALSE)</f>
        <v>tungmetaller</v>
      </c>
      <c r="E664" t="str">
        <f>VLOOKUP(A664,Sheet2!$A$2:$G$96,4,FALSE)</f>
        <v>andre metaller</v>
      </c>
      <c r="F664" s="1">
        <v>44984</v>
      </c>
      <c r="G664" t="str">
        <f t="shared" si="32"/>
        <v>inn</v>
      </c>
      <c r="H664">
        <v>438</v>
      </c>
      <c r="I664" t="b">
        <f t="shared" si="30"/>
        <v>0</v>
      </c>
      <c r="J664" s="4">
        <v>438</v>
      </c>
      <c r="K664">
        <f>IF(LEN(VLOOKUP(B664,Sheet2!$B$2:$G$96,5,FALSE))=0,"",VLOOKUP(B664,Sheet2!$B$2:$G$96,5,FALSE))</f>
        <v>500</v>
      </c>
      <c r="L664" t="str">
        <f>IF(LEN(VLOOKUP(B664,Sheet2!$B$2:$G$96,6,FALSE))=0,"",VLOOKUP(B664,Sheet2!$B$2:$G$96,6,FALSE))</f>
        <v/>
      </c>
      <c r="M664" t="b">
        <f t="shared" si="31"/>
        <v>0</v>
      </c>
      <c r="N664">
        <v>152</v>
      </c>
      <c r="O664" t="b">
        <f>VLOOKUP(A664,Sheet2!$A$2:$G$74,5,FALSE)</f>
        <v>1</v>
      </c>
    </row>
    <row r="665" spans="1:15" x14ac:dyDescent="0.25">
      <c r="A665" s="6" t="s">
        <v>20</v>
      </c>
      <c r="B665" t="str">
        <f>VLOOKUP($A665,Sheet2!$A$2:$B$82,2,FALSE)</f>
        <v>Zn</v>
      </c>
      <c r="C665" t="s">
        <v>11</v>
      </c>
      <c r="D665" t="str">
        <f>VLOOKUP(A665,Sheet2!$A$2:$G$96,3,FALSE)</f>
        <v>tungmetaller</v>
      </c>
      <c r="E665" t="str">
        <f>VLOOKUP(A665,Sheet2!$A$2:$G$96,4,FALSE)</f>
        <v>andre metaller</v>
      </c>
      <c r="F665" s="1">
        <v>45000</v>
      </c>
      <c r="G665" t="str">
        <f t="shared" si="32"/>
        <v>inn</v>
      </c>
      <c r="H665" s="6">
        <v>1980</v>
      </c>
      <c r="I665" t="b">
        <f t="shared" si="30"/>
        <v>0</v>
      </c>
      <c r="J665" s="4">
        <v>1980</v>
      </c>
      <c r="K665">
        <f>IF(LEN(VLOOKUP(B665,Sheet2!$B$2:$G$96,5,FALSE))=0,"",VLOOKUP(B665,Sheet2!$B$2:$G$96,5,FALSE))</f>
        <v>500</v>
      </c>
      <c r="L665" t="str">
        <f>IF(LEN(VLOOKUP(B665,Sheet2!$B$2:$G$96,6,FALSE))=0,"",VLOOKUP(B665,Sheet2!$B$2:$G$96,6,FALSE))</f>
        <v/>
      </c>
      <c r="M665" t="b">
        <f t="shared" si="31"/>
        <v>1</v>
      </c>
      <c r="N665">
        <v>152</v>
      </c>
      <c r="O665" t="b">
        <f>VLOOKUP(A665,Sheet2!$A$2:$G$74,5,FALSE)</f>
        <v>1</v>
      </c>
    </row>
    <row r="666" spans="1:15" x14ac:dyDescent="0.25">
      <c r="A666" t="s">
        <v>20</v>
      </c>
      <c r="B666" t="str">
        <f>VLOOKUP($A666,Sheet2!$A$2:$B$82,2,FALSE)</f>
        <v>Zn</v>
      </c>
      <c r="C666" t="s">
        <v>11</v>
      </c>
      <c r="D666" t="str">
        <f>VLOOKUP(A666,Sheet2!$A$2:$G$96,3,FALSE)</f>
        <v>tungmetaller</v>
      </c>
      <c r="E666" t="str">
        <f>VLOOKUP(A666,Sheet2!$A$2:$G$96,4,FALSE)</f>
        <v>andre metaller</v>
      </c>
      <c r="F666" s="1">
        <v>44879</v>
      </c>
      <c r="G666" t="str">
        <f t="shared" si="32"/>
        <v>ut</v>
      </c>
      <c r="H666">
        <v>61.2</v>
      </c>
      <c r="I666" t="b">
        <f t="shared" si="30"/>
        <v>0</v>
      </c>
      <c r="J666" s="4">
        <v>61.2</v>
      </c>
      <c r="K666">
        <f>IF(LEN(VLOOKUP(B666,Sheet2!$B$2:$G$96,5,FALSE))=0,"",VLOOKUP(B666,Sheet2!$B$2:$G$96,5,FALSE))</f>
        <v>500</v>
      </c>
      <c r="L666" t="str">
        <f>IF(LEN(VLOOKUP(B666,Sheet2!$B$2:$G$96,6,FALSE))=0,"",VLOOKUP(B666,Sheet2!$B$2:$G$96,6,FALSE))</f>
        <v/>
      </c>
      <c r="M666" t="b">
        <f t="shared" si="31"/>
        <v>0</v>
      </c>
      <c r="N666">
        <v>151</v>
      </c>
      <c r="O666" t="b">
        <f>VLOOKUP(A666,Sheet2!$A$2:$G$74,5,FALSE)</f>
        <v>1</v>
      </c>
    </row>
    <row r="667" spans="1:15" x14ac:dyDescent="0.25">
      <c r="A667" t="s">
        <v>20</v>
      </c>
      <c r="B667" t="str">
        <f>VLOOKUP($A667,Sheet2!$A$2:$B$82,2,FALSE)</f>
        <v>Zn</v>
      </c>
      <c r="C667" t="s">
        <v>11</v>
      </c>
      <c r="D667" t="str">
        <f>VLOOKUP(A667,Sheet2!$A$2:$G$96,3,FALSE)</f>
        <v>tungmetaller</v>
      </c>
      <c r="E667" t="str">
        <f>VLOOKUP(A667,Sheet2!$A$2:$G$96,4,FALSE)</f>
        <v>andre metaller</v>
      </c>
      <c r="F667" s="1">
        <v>44858</v>
      </c>
      <c r="G667" t="str">
        <f t="shared" si="32"/>
        <v>ut</v>
      </c>
      <c r="H667">
        <v>42.7</v>
      </c>
      <c r="I667" t="b">
        <f t="shared" si="30"/>
        <v>0</v>
      </c>
      <c r="J667" s="4">
        <v>42.7</v>
      </c>
      <c r="K667">
        <f>IF(LEN(VLOOKUP(B667,Sheet2!$B$2:$G$96,5,FALSE))=0,"",VLOOKUP(B667,Sheet2!$B$2:$G$96,5,FALSE))</f>
        <v>500</v>
      </c>
      <c r="L667" t="str">
        <f>IF(LEN(VLOOKUP(B667,Sheet2!$B$2:$G$96,6,FALSE))=0,"",VLOOKUP(B667,Sheet2!$B$2:$G$96,6,FALSE))</f>
        <v/>
      </c>
      <c r="M667" t="b">
        <f t="shared" si="31"/>
        <v>0</v>
      </c>
      <c r="N667">
        <v>151</v>
      </c>
      <c r="O667" t="b">
        <f>VLOOKUP(A667,Sheet2!$A$2:$G$74,5,FALSE)</f>
        <v>1</v>
      </c>
    </row>
    <row r="668" spans="1:15" x14ac:dyDescent="0.25">
      <c r="A668" t="s">
        <v>20</v>
      </c>
      <c r="B668" t="str">
        <f>VLOOKUP($A668,Sheet2!$A$2:$B$82,2,FALSE)</f>
        <v>Zn</v>
      </c>
      <c r="C668" t="s">
        <v>11</v>
      </c>
      <c r="D668" t="str">
        <f>VLOOKUP(A668,Sheet2!$A$2:$G$96,3,FALSE)</f>
        <v>tungmetaller</v>
      </c>
      <c r="E668" t="str">
        <f>VLOOKUP(A668,Sheet2!$A$2:$G$96,4,FALSE)</f>
        <v>andre metaller</v>
      </c>
      <c r="F668" s="1">
        <v>44865</v>
      </c>
      <c r="G668" t="str">
        <f t="shared" si="32"/>
        <v>ut</v>
      </c>
      <c r="H668">
        <v>68.7</v>
      </c>
      <c r="I668" t="b">
        <f t="shared" si="30"/>
        <v>0</v>
      </c>
      <c r="J668" s="4">
        <v>68.7</v>
      </c>
      <c r="K668">
        <f>IF(LEN(VLOOKUP(B668,Sheet2!$B$2:$G$96,5,FALSE))=0,"",VLOOKUP(B668,Sheet2!$B$2:$G$96,5,FALSE))</f>
        <v>500</v>
      </c>
      <c r="L668" t="str">
        <f>IF(LEN(VLOOKUP(B668,Sheet2!$B$2:$G$96,6,FALSE))=0,"",VLOOKUP(B668,Sheet2!$B$2:$G$96,6,FALSE))</f>
        <v/>
      </c>
      <c r="M668" t="b">
        <f t="shared" si="31"/>
        <v>0</v>
      </c>
      <c r="N668">
        <v>151</v>
      </c>
      <c r="O668" t="b">
        <f>VLOOKUP(A668,Sheet2!$A$2:$G$74,5,FALSE)</f>
        <v>1</v>
      </c>
    </row>
    <row r="669" spans="1:15" x14ac:dyDescent="0.25">
      <c r="A669" t="s">
        <v>20</v>
      </c>
      <c r="B669" t="str">
        <f>VLOOKUP($A669,Sheet2!$A$2:$B$82,2,FALSE)</f>
        <v>Zn</v>
      </c>
      <c r="C669" t="s">
        <v>11</v>
      </c>
      <c r="D669" t="str">
        <f>VLOOKUP(A669,Sheet2!$A$2:$G$96,3,FALSE)</f>
        <v>tungmetaller</v>
      </c>
      <c r="E669" t="str">
        <f>VLOOKUP(A669,Sheet2!$A$2:$G$96,4,FALSE)</f>
        <v>andre metaller</v>
      </c>
      <c r="F669" s="1">
        <v>44872</v>
      </c>
      <c r="G669" t="str">
        <f t="shared" si="32"/>
        <v>ut</v>
      </c>
      <c r="H669">
        <v>69.5</v>
      </c>
      <c r="I669" t="b">
        <f t="shared" si="30"/>
        <v>0</v>
      </c>
      <c r="J669" s="4">
        <v>69.5</v>
      </c>
      <c r="K669">
        <f>IF(LEN(VLOOKUP(B669,Sheet2!$B$2:$G$96,5,FALSE))=0,"",VLOOKUP(B669,Sheet2!$B$2:$G$96,5,FALSE))</f>
        <v>500</v>
      </c>
      <c r="L669" t="str">
        <f>IF(LEN(VLOOKUP(B669,Sheet2!$B$2:$G$96,6,FALSE))=0,"",VLOOKUP(B669,Sheet2!$B$2:$G$96,6,FALSE))</f>
        <v/>
      </c>
      <c r="M669" t="b">
        <f t="shared" si="31"/>
        <v>0</v>
      </c>
      <c r="N669">
        <v>151</v>
      </c>
      <c r="O669" t="b">
        <f>VLOOKUP(A669,Sheet2!$A$2:$G$74,5,FALSE)</f>
        <v>1</v>
      </c>
    </row>
    <row r="670" spans="1:15" x14ac:dyDescent="0.25">
      <c r="A670" t="s">
        <v>20</v>
      </c>
      <c r="B670" t="str">
        <f>VLOOKUP($A670,Sheet2!$A$2:$B$82,2,FALSE)</f>
        <v>Zn</v>
      </c>
      <c r="C670" t="s">
        <v>11</v>
      </c>
      <c r="D670" t="str">
        <f>VLOOKUP(A670,Sheet2!$A$2:$G$96,3,FALSE)</f>
        <v>tungmetaller</v>
      </c>
      <c r="E670" t="str">
        <f>VLOOKUP(A670,Sheet2!$A$2:$G$96,4,FALSE)</f>
        <v>andre metaller</v>
      </c>
      <c r="F670" s="1">
        <v>44886</v>
      </c>
      <c r="G670" t="str">
        <f t="shared" si="32"/>
        <v>ut</v>
      </c>
      <c r="H670">
        <v>96.6</v>
      </c>
      <c r="I670" t="b">
        <f t="shared" si="30"/>
        <v>0</v>
      </c>
      <c r="J670" s="4">
        <v>96.6</v>
      </c>
      <c r="K670">
        <f>IF(LEN(VLOOKUP(B670,Sheet2!$B$2:$G$96,5,FALSE))=0,"",VLOOKUP(B670,Sheet2!$B$2:$G$96,5,FALSE))</f>
        <v>500</v>
      </c>
      <c r="L670" t="str">
        <f>IF(LEN(VLOOKUP(B670,Sheet2!$B$2:$G$96,6,FALSE))=0,"",VLOOKUP(B670,Sheet2!$B$2:$G$96,6,FALSE))</f>
        <v/>
      </c>
      <c r="M670" t="b">
        <f t="shared" si="31"/>
        <v>0</v>
      </c>
      <c r="N670">
        <v>151</v>
      </c>
      <c r="O670" t="b">
        <f>VLOOKUP(A670,Sheet2!$A$2:$G$74,5,FALSE)</f>
        <v>1</v>
      </c>
    </row>
    <row r="671" spans="1:15" x14ac:dyDescent="0.25">
      <c r="A671" t="s">
        <v>20</v>
      </c>
      <c r="B671" t="str">
        <f>VLOOKUP($A671,Sheet2!$A$2:$B$82,2,FALSE)</f>
        <v>Zn</v>
      </c>
      <c r="C671" t="s">
        <v>11</v>
      </c>
      <c r="D671" t="str">
        <f>VLOOKUP(A671,Sheet2!$A$2:$G$96,3,FALSE)</f>
        <v>tungmetaller</v>
      </c>
      <c r="E671" t="str">
        <f>VLOOKUP(A671,Sheet2!$A$2:$G$96,4,FALSE)</f>
        <v>andre metaller</v>
      </c>
      <c r="F671" s="1">
        <v>44907</v>
      </c>
      <c r="G671" t="str">
        <f t="shared" si="32"/>
        <v>ut</v>
      </c>
      <c r="H671">
        <v>59</v>
      </c>
      <c r="I671" t="b">
        <f t="shared" si="30"/>
        <v>0</v>
      </c>
      <c r="J671" s="4">
        <v>59</v>
      </c>
      <c r="K671">
        <f>IF(LEN(VLOOKUP(B671,Sheet2!$B$2:$G$96,5,FALSE))=0,"",VLOOKUP(B671,Sheet2!$B$2:$G$96,5,FALSE))</f>
        <v>500</v>
      </c>
      <c r="L671" t="str">
        <f>IF(LEN(VLOOKUP(B671,Sheet2!$B$2:$G$96,6,FALSE))=0,"",VLOOKUP(B671,Sheet2!$B$2:$G$96,6,FALSE))</f>
        <v/>
      </c>
      <c r="M671" t="b">
        <f t="shared" si="31"/>
        <v>0</v>
      </c>
      <c r="N671">
        <v>151</v>
      </c>
      <c r="O671" t="b">
        <f>VLOOKUP(A671,Sheet2!$A$2:$G$74,5,FALSE)</f>
        <v>1</v>
      </c>
    </row>
    <row r="672" spans="1:15" x14ac:dyDescent="0.25">
      <c r="A672" t="s">
        <v>20</v>
      </c>
      <c r="B672" t="str">
        <f>VLOOKUP($A672,Sheet2!$A$2:$B$82,2,FALSE)</f>
        <v>Zn</v>
      </c>
      <c r="C672" t="s">
        <v>11</v>
      </c>
      <c r="D672" t="str">
        <f>VLOOKUP(A672,Sheet2!$A$2:$G$96,3,FALSE)</f>
        <v>tungmetaller</v>
      </c>
      <c r="E672" t="str">
        <f>VLOOKUP(A672,Sheet2!$A$2:$G$96,4,FALSE)</f>
        <v>andre metaller</v>
      </c>
      <c r="F672" s="1">
        <v>44970</v>
      </c>
      <c r="G672" t="str">
        <f t="shared" si="32"/>
        <v>ut</v>
      </c>
      <c r="H672">
        <v>37.4</v>
      </c>
      <c r="I672" t="b">
        <f t="shared" si="30"/>
        <v>0</v>
      </c>
      <c r="J672" s="4">
        <v>37.4</v>
      </c>
      <c r="K672">
        <f>IF(LEN(VLOOKUP(B672,Sheet2!$B$2:$G$96,5,FALSE))=0,"",VLOOKUP(B672,Sheet2!$B$2:$G$96,5,FALSE))</f>
        <v>500</v>
      </c>
      <c r="L672" t="str">
        <f>IF(LEN(VLOOKUP(B672,Sheet2!$B$2:$G$96,6,FALSE))=0,"",VLOOKUP(B672,Sheet2!$B$2:$G$96,6,FALSE))</f>
        <v/>
      </c>
      <c r="M672" t="b">
        <f t="shared" si="31"/>
        <v>0</v>
      </c>
      <c r="N672">
        <v>151</v>
      </c>
      <c r="O672" t="b">
        <f>VLOOKUP(A672,Sheet2!$A$2:$G$74,5,FALSE)</f>
        <v>1</v>
      </c>
    </row>
    <row r="673" spans="1:15" x14ac:dyDescent="0.25">
      <c r="A673" t="s">
        <v>20</v>
      </c>
      <c r="B673" t="str">
        <f>VLOOKUP($A673,Sheet2!$A$2:$B$82,2,FALSE)</f>
        <v>Zn</v>
      </c>
      <c r="C673" t="s">
        <v>11</v>
      </c>
      <c r="D673" t="str">
        <f>VLOOKUP(A673,Sheet2!$A$2:$G$96,3,FALSE)</f>
        <v>tungmetaller</v>
      </c>
      <c r="E673" t="str">
        <f>VLOOKUP(A673,Sheet2!$A$2:$G$96,4,FALSE)</f>
        <v>andre metaller</v>
      </c>
      <c r="F673" s="1">
        <v>44984</v>
      </c>
      <c r="G673" t="str">
        <f t="shared" si="32"/>
        <v>ut</v>
      </c>
      <c r="H673">
        <v>40.6</v>
      </c>
      <c r="I673" t="b">
        <f t="shared" si="30"/>
        <v>0</v>
      </c>
      <c r="J673" s="4">
        <v>40.6</v>
      </c>
      <c r="K673">
        <f>IF(LEN(VLOOKUP(B673,Sheet2!$B$2:$G$96,5,FALSE))=0,"",VLOOKUP(B673,Sheet2!$B$2:$G$96,5,FALSE))</f>
        <v>500</v>
      </c>
      <c r="L673" t="str">
        <f>IF(LEN(VLOOKUP(B673,Sheet2!$B$2:$G$96,6,FALSE))=0,"",VLOOKUP(B673,Sheet2!$B$2:$G$96,6,FALSE))</f>
        <v/>
      </c>
      <c r="M673" t="b">
        <f t="shared" si="31"/>
        <v>0</v>
      </c>
      <c r="N673">
        <v>151</v>
      </c>
      <c r="O673" t="b">
        <f>VLOOKUP(A673,Sheet2!$A$2:$G$74,5,FALSE)</f>
        <v>1</v>
      </c>
    </row>
    <row r="674" spans="1:15" x14ac:dyDescent="0.25">
      <c r="A674" s="6" t="s">
        <v>20</v>
      </c>
      <c r="B674" t="str">
        <f>VLOOKUP($A674,Sheet2!$A$2:$B$82,2,FALSE)</f>
        <v>Zn</v>
      </c>
      <c r="C674" t="s">
        <v>11</v>
      </c>
      <c r="D674" t="str">
        <f>VLOOKUP(A674,Sheet2!$A$2:$G$96,3,FALSE)</f>
        <v>tungmetaller</v>
      </c>
      <c r="E674" t="str">
        <f>VLOOKUP(A674,Sheet2!$A$2:$G$96,4,FALSE)</f>
        <v>andre metaller</v>
      </c>
      <c r="F674" s="1">
        <v>45000</v>
      </c>
      <c r="G674" t="str">
        <f t="shared" si="32"/>
        <v>ut</v>
      </c>
      <c r="H674" s="6">
        <v>30.1</v>
      </c>
      <c r="I674" t="b">
        <f t="shared" si="30"/>
        <v>0</v>
      </c>
      <c r="J674" s="4">
        <v>30.1</v>
      </c>
      <c r="K674">
        <f>IF(LEN(VLOOKUP(B674,Sheet2!$B$2:$G$96,5,FALSE))=0,"",VLOOKUP(B674,Sheet2!$B$2:$G$96,5,FALSE))</f>
        <v>500</v>
      </c>
      <c r="L674" t="str">
        <f>IF(LEN(VLOOKUP(B674,Sheet2!$B$2:$G$96,6,FALSE))=0,"",VLOOKUP(B674,Sheet2!$B$2:$G$96,6,FALSE))</f>
        <v/>
      </c>
      <c r="M674" t="b">
        <f t="shared" si="31"/>
        <v>0</v>
      </c>
      <c r="N674">
        <v>151</v>
      </c>
      <c r="O674" t="b">
        <f>VLOOKUP(A674,Sheet2!$A$2:$G$74,5,FALSE)</f>
        <v>1</v>
      </c>
    </row>
    <row r="675" spans="1:15" x14ac:dyDescent="0.25">
      <c r="A675" s="6" t="s">
        <v>20</v>
      </c>
      <c r="B675" t="str">
        <f>VLOOKUP($A675,Sheet2!$A$2:$B$82,2,FALSE)</f>
        <v>Zn</v>
      </c>
      <c r="C675" s="7" t="s">
        <v>121</v>
      </c>
      <c r="D675" t="str">
        <f>VLOOKUP(A675,Sheet2!$A$2:$G$96,3,FALSE)</f>
        <v>tungmetaller</v>
      </c>
      <c r="E675" t="str">
        <f>VLOOKUP(A675,Sheet2!$A$2:$G$96,4,FALSE)</f>
        <v>andre metaller</v>
      </c>
      <c r="F675" s="1">
        <v>45000</v>
      </c>
      <c r="G675" t="str">
        <f t="shared" si="32"/>
        <v>slamtank</v>
      </c>
      <c r="H675" s="7">
        <v>8.5</v>
      </c>
      <c r="I675" t="b">
        <f t="shared" si="30"/>
        <v>0</v>
      </c>
      <c r="J675" s="4">
        <v>8.5</v>
      </c>
      <c r="K675">
        <f>IF(LEN(VLOOKUP(B675,Sheet2!$B$2:$G$96,5,FALSE))=0,"",VLOOKUP(B675,Sheet2!$B$2:$G$96,5,FALSE))</f>
        <v>500</v>
      </c>
      <c r="L675" t="str">
        <f>IF(LEN(VLOOKUP(B675,Sheet2!$B$2:$G$96,6,FALSE))=0,"",VLOOKUP(B675,Sheet2!$B$2:$G$96,6,FALSE))</f>
        <v/>
      </c>
      <c r="M675" t="b">
        <f t="shared" si="31"/>
        <v>0</v>
      </c>
      <c r="N675">
        <v>153</v>
      </c>
      <c r="O675" t="b">
        <f>VLOOKUP(A675,Sheet2!$A$2:$G$74,5,FALSE)</f>
        <v>1</v>
      </c>
    </row>
    <row r="676" spans="1:15" x14ac:dyDescent="0.25">
      <c r="A676" s="6" t="s">
        <v>20</v>
      </c>
      <c r="B676" t="str">
        <f>VLOOKUP($A676,Sheet2!$A$2:$B$82,2,FALSE)</f>
        <v>Zn</v>
      </c>
      <c r="C676" s="6" t="s">
        <v>121</v>
      </c>
      <c r="D676" t="str">
        <f>VLOOKUP(A676,Sheet2!$A$2:$G$96,3,FALSE)</f>
        <v>tungmetaller</v>
      </c>
      <c r="E676" t="str">
        <f>VLOOKUP(A676,Sheet2!$A$2:$G$96,4,FALSE)</f>
        <v>andre metaller</v>
      </c>
      <c r="F676" s="1">
        <v>45000</v>
      </c>
      <c r="G676" t="str">
        <f t="shared" si="32"/>
        <v>inn</v>
      </c>
      <c r="H676" s="6"/>
      <c r="I676" t="str">
        <f t="shared" si="30"/>
        <v/>
      </c>
      <c r="J676" s="4" t="s">
        <v>119</v>
      </c>
      <c r="K676">
        <f>IF(LEN(VLOOKUP(B676,Sheet2!$B$2:$G$96,5,FALSE))=0,"",VLOOKUP(B676,Sheet2!$B$2:$G$96,5,FALSE))</f>
        <v>500</v>
      </c>
      <c r="L676" t="str">
        <f>IF(LEN(VLOOKUP(B676,Sheet2!$B$2:$G$96,6,FALSE))=0,"",VLOOKUP(B676,Sheet2!$B$2:$G$96,6,FALSE))</f>
        <v/>
      </c>
      <c r="M676" t="b">
        <f t="shared" si="31"/>
        <v>1</v>
      </c>
      <c r="N676">
        <v>152</v>
      </c>
      <c r="O676" t="b">
        <f>VLOOKUP(A676,Sheet2!$A$2:$G$74,5,FALSE)</f>
        <v>1</v>
      </c>
    </row>
    <row r="677" spans="1:15" x14ac:dyDescent="0.25">
      <c r="A677" s="6" t="s">
        <v>20</v>
      </c>
      <c r="B677" t="str">
        <f>VLOOKUP($A677,Sheet2!$A$2:$B$82,2,FALSE)</f>
        <v>Zn</v>
      </c>
      <c r="C677" s="6" t="s">
        <v>121</v>
      </c>
      <c r="D677" t="str">
        <f>VLOOKUP(A677,Sheet2!$A$2:$G$96,3,FALSE)</f>
        <v>tungmetaller</v>
      </c>
      <c r="E677" t="str">
        <f>VLOOKUP(A677,Sheet2!$A$2:$G$96,4,FALSE)</f>
        <v>andre metaller</v>
      </c>
      <c r="F677" s="1">
        <v>45000</v>
      </c>
      <c r="G677" t="str">
        <f t="shared" si="32"/>
        <v>ut</v>
      </c>
      <c r="H677" s="6"/>
      <c r="I677" t="str">
        <f t="shared" si="30"/>
        <v/>
      </c>
      <c r="J677" s="4" t="s">
        <v>119</v>
      </c>
      <c r="K677">
        <f>IF(LEN(VLOOKUP(B677,Sheet2!$B$2:$G$96,5,FALSE))=0,"",VLOOKUP(B677,Sheet2!$B$2:$G$96,5,FALSE))</f>
        <v>500</v>
      </c>
      <c r="L677" t="str">
        <f>IF(LEN(VLOOKUP(B677,Sheet2!$B$2:$G$96,6,FALSE))=0,"",VLOOKUP(B677,Sheet2!$B$2:$G$96,6,FALSE))</f>
        <v/>
      </c>
      <c r="M677" t="b">
        <f t="shared" si="31"/>
        <v>1</v>
      </c>
      <c r="N677">
        <v>151</v>
      </c>
      <c r="O677" t="b">
        <f>VLOOKUP(A677,Sheet2!$A$2:$G$74,5,FALSE)</f>
        <v>1</v>
      </c>
    </row>
    <row r="678" spans="1:15" x14ac:dyDescent="0.25">
      <c r="A678" s="6" t="s">
        <v>115</v>
      </c>
      <c r="B678" t="str">
        <f>VLOOKUP($A678,Sheet2!$A$2:$B$82,2,FALSE)</f>
        <v>B(b)F + B(j)F</v>
      </c>
      <c r="C678" t="s">
        <v>11</v>
      </c>
      <c r="D678" t="str">
        <f>VLOOKUP(A678,Sheet2!$A$2:$G$96,3,FALSE)</f>
        <v>org milj</v>
      </c>
      <c r="E678" t="str">
        <f>VLOOKUP(A678,Sheet2!$A$2:$G$96,4,FALSE)</f>
        <v>PAH</v>
      </c>
      <c r="F678" s="1">
        <v>45000</v>
      </c>
      <c r="G678" t="str">
        <f t="shared" si="32"/>
        <v>slamtank</v>
      </c>
      <c r="H678" s="7"/>
      <c r="I678" t="str">
        <f t="shared" si="30"/>
        <v/>
      </c>
      <c r="J678" s="4" t="s">
        <v>119</v>
      </c>
      <c r="K678" t="str">
        <f>IF(LEN(VLOOKUP(B678,Sheet2!$B$2:$G$96,5,FALSE))=0,"",VLOOKUP(B678,Sheet2!$B$2:$G$96,5,FALSE))</f>
        <v/>
      </c>
      <c r="L678" t="str">
        <f>IF(LEN(VLOOKUP(B678,Sheet2!$B$2:$G$96,6,FALSE))=0,"",VLOOKUP(B678,Sheet2!$B$2:$G$96,6,FALSE))</f>
        <v/>
      </c>
      <c r="M678" t="b">
        <f t="shared" si="31"/>
        <v>0</v>
      </c>
      <c r="N678">
        <v>153</v>
      </c>
      <c r="O678" t="b">
        <f>VLOOKUP(A678,Sheet2!$A$2:$G$74,5,FALSE)</f>
        <v>0</v>
      </c>
    </row>
    <row r="679" spans="1:15" x14ac:dyDescent="0.25">
      <c r="A679" s="6" t="s">
        <v>115</v>
      </c>
      <c r="B679" t="str">
        <f>VLOOKUP($A679,Sheet2!$A$2:$B$82,2,FALSE)</f>
        <v>B(b)F + B(j)F</v>
      </c>
      <c r="C679" t="s">
        <v>11</v>
      </c>
      <c r="D679" t="str">
        <f>VLOOKUP(A679,Sheet2!$A$2:$G$96,3,FALSE)</f>
        <v>org milj</v>
      </c>
      <c r="E679" t="str">
        <f>VLOOKUP(A679,Sheet2!$A$2:$G$96,4,FALSE)</f>
        <v>PAH</v>
      </c>
      <c r="F679" s="1">
        <v>45000</v>
      </c>
      <c r="G679" t="str">
        <f t="shared" si="32"/>
        <v>inn</v>
      </c>
      <c r="H679" s="6">
        <v>0.11600000000000001</v>
      </c>
      <c r="I679" t="b">
        <f t="shared" si="30"/>
        <v>0</v>
      </c>
      <c r="J679" s="4">
        <v>0.11600000000000001</v>
      </c>
      <c r="K679" t="str">
        <f>IF(LEN(VLOOKUP(B679,Sheet2!$B$2:$G$96,5,FALSE))=0,"",VLOOKUP(B679,Sheet2!$B$2:$G$96,5,FALSE))</f>
        <v/>
      </c>
      <c r="L679" t="str">
        <f>IF(LEN(VLOOKUP(B679,Sheet2!$B$2:$G$96,6,FALSE))=0,"",VLOOKUP(B679,Sheet2!$B$2:$G$96,6,FALSE))</f>
        <v/>
      </c>
      <c r="M679" t="b">
        <f t="shared" si="31"/>
        <v>0</v>
      </c>
      <c r="N679">
        <v>152</v>
      </c>
      <c r="O679" t="b">
        <f>VLOOKUP(A679,Sheet2!$A$2:$G$74,5,FALSE)</f>
        <v>0</v>
      </c>
    </row>
    <row r="680" spans="1:15" x14ac:dyDescent="0.25">
      <c r="A680" s="6" t="s">
        <v>115</v>
      </c>
      <c r="B680" t="str">
        <f>VLOOKUP($A680,Sheet2!$A$2:$B$82,2,FALSE)</f>
        <v>B(b)F + B(j)F</v>
      </c>
      <c r="C680" t="s">
        <v>11</v>
      </c>
      <c r="D680" t="str">
        <f>VLOOKUP(A680,Sheet2!$A$2:$G$96,3,FALSE)</f>
        <v>org milj</v>
      </c>
      <c r="E680" t="str">
        <f>VLOOKUP(A680,Sheet2!$A$2:$G$96,4,FALSE)</f>
        <v>PAH</v>
      </c>
      <c r="F680" s="1">
        <v>45000</v>
      </c>
      <c r="G680" t="str">
        <f t="shared" si="32"/>
        <v>ut</v>
      </c>
      <c r="H680" s="6" t="s">
        <v>131</v>
      </c>
      <c r="I680" t="b">
        <f t="shared" si="30"/>
        <v>1</v>
      </c>
      <c r="J680" s="4">
        <v>0.01</v>
      </c>
      <c r="K680" t="str">
        <f>IF(LEN(VLOOKUP(B680,Sheet2!$B$2:$G$96,5,FALSE))=0,"",VLOOKUP(B680,Sheet2!$B$2:$G$96,5,FALSE))</f>
        <v/>
      </c>
      <c r="L680" t="str">
        <f>IF(LEN(VLOOKUP(B680,Sheet2!$B$2:$G$96,6,FALSE))=0,"",VLOOKUP(B680,Sheet2!$B$2:$G$96,6,FALSE))</f>
        <v/>
      </c>
      <c r="M680" t="b">
        <f t="shared" si="31"/>
        <v>0</v>
      </c>
      <c r="N680">
        <v>151</v>
      </c>
      <c r="O680" t="b">
        <f>VLOOKUP(A680,Sheet2!$A$2:$G$74,5,FALSE)</f>
        <v>0</v>
      </c>
    </row>
    <row r="681" spans="1:15" x14ac:dyDescent="0.25">
      <c r="A681" s="6" t="s">
        <v>115</v>
      </c>
      <c r="B681" t="str">
        <f>VLOOKUP($A681,Sheet2!$A$2:$B$82,2,FALSE)</f>
        <v>B(b)F + B(j)F</v>
      </c>
      <c r="C681" s="7" t="s">
        <v>121</v>
      </c>
      <c r="D681" t="str">
        <f>VLOOKUP(A681,Sheet2!$A$2:$G$96,3,FALSE)</f>
        <v>org milj</v>
      </c>
      <c r="E681" t="str">
        <f>VLOOKUP(A681,Sheet2!$A$2:$G$96,4,FALSE)</f>
        <v>PAH</v>
      </c>
      <c r="F681" s="1">
        <v>45000</v>
      </c>
      <c r="G681" t="str">
        <f t="shared" si="32"/>
        <v>slamtank</v>
      </c>
      <c r="H681" s="7">
        <v>0.13900000000000001</v>
      </c>
      <c r="I681" t="b">
        <f t="shared" si="30"/>
        <v>0</v>
      </c>
      <c r="J681" s="4">
        <v>0.13900000000000001</v>
      </c>
      <c r="K681" t="str">
        <f>IF(LEN(VLOOKUP(B681,Sheet2!$B$2:$G$96,5,FALSE))=0,"",VLOOKUP(B681,Sheet2!$B$2:$G$96,5,FALSE))</f>
        <v/>
      </c>
      <c r="L681" t="str">
        <f>IF(LEN(VLOOKUP(B681,Sheet2!$B$2:$G$96,6,FALSE))=0,"",VLOOKUP(B681,Sheet2!$B$2:$G$96,6,FALSE))</f>
        <v/>
      </c>
      <c r="M681" t="b">
        <f t="shared" si="31"/>
        <v>0</v>
      </c>
      <c r="N681">
        <v>153</v>
      </c>
      <c r="O681" t="b">
        <f>VLOOKUP(A681,Sheet2!$A$2:$G$74,5,FALSE)</f>
        <v>0</v>
      </c>
    </row>
    <row r="682" spans="1:15" x14ac:dyDescent="0.25">
      <c r="A682" s="6" t="s">
        <v>115</v>
      </c>
      <c r="B682" t="str">
        <f>VLOOKUP($A682,Sheet2!$A$2:$B$82,2,FALSE)</f>
        <v>B(b)F + B(j)F</v>
      </c>
      <c r="C682" s="6" t="s">
        <v>121</v>
      </c>
      <c r="D682" t="str">
        <f>VLOOKUP(A682,Sheet2!$A$2:$G$96,3,FALSE)</f>
        <v>org milj</v>
      </c>
      <c r="E682" t="str">
        <f>VLOOKUP(A682,Sheet2!$A$2:$G$96,4,FALSE)</f>
        <v>PAH</v>
      </c>
      <c r="F682" s="1">
        <v>45000</v>
      </c>
      <c r="G682" t="str">
        <f t="shared" si="32"/>
        <v>inn</v>
      </c>
      <c r="H682" s="6"/>
      <c r="I682" t="str">
        <f t="shared" si="30"/>
        <v/>
      </c>
      <c r="J682" s="4" t="s">
        <v>119</v>
      </c>
      <c r="K682" t="str">
        <f>IF(LEN(VLOOKUP(B682,Sheet2!$B$2:$G$96,5,FALSE))=0,"",VLOOKUP(B682,Sheet2!$B$2:$G$96,5,FALSE))</f>
        <v/>
      </c>
      <c r="L682" t="str">
        <f>IF(LEN(VLOOKUP(B682,Sheet2!$B$2:$G$96,6,FALSE))=0,"",VLOOKUP(B682,Sheet2!$B$2:$G$96,6,FALSE))</f>
        <v/>
      </c>
      <c r="M682" t="b">
        <f t="shared" si="31"/>
        <v>0</v>
      </c>
      <c r="N682">
        <v>152</v>
      </c>
      <c r="O682" t="b">
        <f>VLOOKUP(A682,Sheet2!$A$2:$G$74,5,FALSE)</f>
        <v>0</v>
      </c>
    </row>
    <row r="683" spans="1:15" x14ac:dyDescent="0.25">
      <c r="A683" s="6" t="s">
        <v>115</v>
      </c>
      <c r="B683" t="str">
        <f>VLOOKUP($A683,Sheet2!$A$2:$B$82,2,FALSE)</f>
        <v>B(b)F + B(j)F</v>
      </c>
      <c r="C683" s="6" t="s">
        <v>121</v>
      </c>
      <c r="D683" t="str">
        <f>VLOOKUP(A683,Sheet2!$A$2:$G$96,3,FALSE)</f>
        <v>org milj</v>
      </c>
      <c r="E683" t="str">
        <f>VLOOKUP(A683,Sheet2!$A$2:$G$96,4,FALSE)</f>
        <v>PAH</v>
      </c>
      <c r="F683" s="1">
        <v>45000</v>
      </c>
      <c r="G683" t="str">
        <f t="shared" si="32"/>
        <v>ut</v>
      </c>
      <c r="H683" s="6"/>
      <c r="I683" t="str">
        <f t="shared" si="30"/>
        <v/>
      </c>
      <c r="J683" s="4" t="s">
        <v>119</v>
      </c>
      <c r="K683" t="str">
        <f>IF(LEN(VLOOKUP(B683,Sheet2!$B$2:$G$96,5,FALSE))=0,"",VLOOKUP(B683,Sheet2!$B$2:$G$96,5,FALSE))</f>
        <v/>
      </c>
      <c r="L683" t="str">
        <f>IF(LEN(VLOOKUP(B683,Sheet2!$B$2:$G$96,6,FALSE))=0,"",VLOOKUP(B683,Sheet2!$B$2:$G$96,6,FALSE))</f>
        <v/>
      </c>
      <c r="M683" t="b">
        <f t="shared" si="31"/>
        <v>0</v>
      </c>
      <c r="N683">
        <v>151</v>
      </c>
      <c r="O683" t="b">
        <f>VLOOKUP(A683,Sheet2!$A$2:$G$74,5,FALSE)</f>
        <v>0</v>
      </c>
    </row>
    <row r="684" spans="1:15" x14ac:dyDescent="0.25">
      <c r="A684" s="7" t="s">
        <v>45</v>
      </c>
      <c r="B684" t="str">
        <f>VLOOKUP($A684,Sheet2!$A$2:$B$82,2,FALSE)</f>
        <v>Sum BTEX</v>
      </c>
      <c r="C684" t="s">
        <v>11</v>
      </c>
      <c r="D684" t="str">
        <f>VLOOKUP(A684,Sheet2!$A$2:$G$96,3,FALSE)</f>
        <v>org milj</v>
      </c>
      <c r="E684" t="str">
        <f>VLOOKUP(A684,Sheet2!$A$2:$G$96,4,FALSE)</f>
        <v>BTEX</v>
      </c>
      <c r="F684" s="1">
        <v>45000</v>
      </c>
      <c r="G684" t="str">
        <f t="shared" si="32"/>
        <v>slamtank</v>
      </c>
      <c r="H684" s="7"/>
      <c r="I684" t="str">
        <f t="shared" si="30"/>
        <v/>
      </c>
      <c r="J684" s="4" t="s">
        <v>119</v>
      </c>
      <c r="K684" t="str">
        <f>IF(LEN(VLOOKUP(B684,Sheet2!$B$2:$G$96,5,FALSE))=0,"",VLOOKUP(B684,Sheet2!$B$2:$G$96,5,FALSE))</f>
        <v/>
      </c>
      <c r="L684" t="str">
        <f>IF(LEN(VLOOKUP(B684,Sheet2!$B$2:$G$96,6,FALSE))=0,"",VLOOKUP(B684,Sheet2!$B$2:$G$96,6,FALSE))</f>
        <v/>
      </c>
      <c r="M684" t="b">
        <f t="shared" si="31"/>
        <v>0</v>
      </c>
      <c r="N684">
        <v>153</v>
      </c>
      <c r="O684" t="b">
        <f>VLOOKUP(A684,Sheet2!$A$2:$G$74,5,FALSE)</f>
        <v>0</v>
      </c>
    </row>
    <row r="685" spans="1:15" x14ac:dyDescent="0.25">
      <c r="A685" t="s">
        <v>45</v>
      </c>
      <c r="B685" t="str">
        <f>VLOOKUP($A685,Sheet2!$A$2:$B$82,2,FALSE)</f>
        <v>Sum BTEX</v>
      </c>
      <c r="C685" t="s">
        <v>11</v>
      </c>
      <c r="D685" t="str">
        <f>VLOOKUP(A685,Sheet2!$A$2:$G$96,3,FALSE)</f>
        <v>org milj</v>
      </c>
      <c r="E685" t="str">
        <f>VLOOKUP(A685,Sheet2!$A$2:$G$96,4,FALSE)</f>
        <v>BTEX</v>
      </c>
      <c r="F685" s="1">
        <v>44879</v>
      </c>
      <c r="G685" t="str">
        <f t="shared" si="32"/>
        <v>inn</v>
      </c>
      <c r="H685" t="s">
        <v>46</v>
      </c>
      <c r="I685" t="b">
        <f t="shared" si="30"/>
        <v>1</v>
      </c>
      <c r="J685" s="4">
        <v>0.4</v>
      </c>
      <c r="K685" t="str">
        <f>IF(LEN(VLOOKUP(B685,Sheet2!$B$2:$G$96,5,FALSE))=0,"",VLOOKUP(B685,Sheet2!$B$2:$G$96,5,FALSE))</f>
        <v/>
      </c>
      <c r="L685" t="str">
        <f>IF(LEN(VLOOKUP(B685,Sheet2!$B$2:$G$96,6,FALSE))=0,"",VLOOKUP(B685,Sheet2!$B$2:$G$96,6,FALSE))</f>
        <v/>
      </c>
      <c r="M685" t="b">
        <f t="shared" si="31"/>
        <v>0</v>
      </c>
      <c r="N685">
        <v>152</v>
      </c>
      <c r="O685" t="b">
        <f>VLOOKUP(A685,Sheet2!$A$2:$G$74,5,FALSE)</f>
        <v>0</v>
      </c>
    </row>
    <row r="686" spans="1:15" x14ac:dyDescent="0.25">
      <c r="A686" t="s">
        <v>45</v>
      </c>
      <c r="B686" t="str">
        <f>VLOOKUP($A686,Sheet2!$A$2:$B$82,2,FALSE)</f>
        <v>Sum BTEX</v>
      </c>
      <c r="C686" t="s">
        <v>11</v>
      </c>
      <c r="D686" t="str">
        <f>VLOOKUP(A686,Sheet2!$A$2:$G$96,3,FALSE)</f>
        <v>org milj</v>
      </c>
      <c r="E686" t="str">
        <f>VLOOKUP(A686,Sheet2!$A$2:$G$96,4,FALSE)</f>
        <v>BTEX</v>
      </c>
      <c r="F686" s="1">
        <v>44858</v>
      </c>
      <c r="G686" t="str">
        <f t="shared" si="32"/>
        <v>inn</v>
      </c>
      <c r="H686">
        <v>8.49</v>
      </c>
      <c r="I686" t="b">
        <f t="shared" si="30"/>
        <v>0</v>
      </c>
      <c r="J686" s="4">
        <v>8.49</v>
      </c>
      <c r="K686" t="str">
        <f>IF(LEN(VLOOKUP(B686,Sheet2!$B$2:$G$96,5,FALSE))=0,"",VLOOKUP(B686,Sheet2!$B$2:$G$96,5,FALSE))</f>
        <v/>
      </c>
      <c r="L686" t="str">
        <f>IF(LEN(VLOOKUP(B686,Sheet2!$B$2:$G$96,6,FALSE))=0,"",VLOOKUP(B686,Sheet2!$B$2:$G$96,6,FALSE))</f>
        <v/>
      </c>
      <c r="M686" t="b">
        <f t="shared" si="31"/>
        <v>0</v>
      </c>
      <c r="N686">
        <v>152</v>
      </c>
      <c r="O686" t="b">
        <f>VLOOKUP(A686,Sheet2!$A$2:$G$74,5,FALSE)</f>
        <v>0</v>
      </c>
    </row>
    <row r="687" spans="1:15" x14ac:dyDescent="0.25">
      <c r="A687" t="s">
        <v>45</v>
      </c>
      <c r="B687" t="str">
        <f>VLOOKUP($A687,Sheet2!$A$2:$B$82,2,FALSE)</f>
        <v>Sum BTEX</v>
      </c>
      <c r="C687" t="s">
        <v>11</v>
      </c>
      <c r="D687" t="str">
        <f>VLOOKUP(A687,Sheet2!$A$2:$G$96,3,FALSE)</f>
        <v>org milj</v>
      </c>
      <c r="E687" t="str">
        <f>VLOOKUP(A687,Sheet2!$A$2:$G$96,4,FALSE)</f>
        <v>BTEX</v>
      </c>
      <c r="F687" s="1">
        <v>44865</v>
      </c>
      <c r="G687" t="str">
        <f t="shared" si="32"/>
        <v>inn</v>
      </c>
      <c r="H687">
        <v>2.34</v>
      </c>
      <c r="I687" t="b">
        <f t="shared" si="30"/>
        <v>0</v>
      </c>
      <c r="J687" s="4">
        <v>2.34</v>
      </c>
      <c r="K687" t="str">
        <f>IF(LEN(VLOOKUP(B687,Sheet2!$B$2:$G$96,5,FALSE))=0,"",VLOOKUP(B687,Sheet2!$B$2:$G$96,5,FALSE))</f>
        <v/>
      </c>
      <c r="L687" t="str">
        <f>IF(LEN(VLOOKUP(B687,Sheet2!$B$2:$G$96,6,FALSE))=0,"",VLOOKUP(B687,Sheet2!$B$2:$G$96,6,FALSE))</f>
        <v/>
      </c>
      <c r="M687" t="b">
        <f t="shared" si="31"/>
        <v>0</v>
      </c>
      <c r="N687">
        <v>152</v>
      </c>
      <c r="O687" t="b">
        <f>VLOOKUP(A687,Sheet2!$A$2:$G$74,5,FALSE)</f>
        <v>0</v>
      </c>
    </row>
    <row r="688" spans="1:15" x14ac:dyDescent="0.25">
      <c r="A688" t="s">
        <v>45</v>
      </c>
      <c r="B688" t="str">
        <f>VLOOKUP($A688,Sheet2!$A$2:$B$82,2,FALSE)</f>
        <v>Sum BTEX</v>
      </c>
      <c r="C688" t="s">
        <v>11</v>
      </c>
      <c r="D688" t="str">
        <f>VLOOKUP(A688,Sheet2!$A$2:$G$96,3,FALSE)</f>
        <v>org milj</v>
      </c>
      <c r="E688" t="str">
        <f>VLOOKUP(A688,Sheet2!$A$2:$G$96,4,FALSE)</f>
        <v>BTEX</v>
      </c>
      <c r="F688" s="1">
        <v>44872</v>
      </c>
      <c r="G688" t="str">
        <f t="shared" si="32"/>
        <v>inn</v>
      </c>
      <c r="H688">
        <v>1.08</v>
      </c>
      <c r="I688" t="b">
        <f t="shared" si="30"/>
        <v>0</v>
      </c>
      <c r="J688" s="4">
        <v>1.08</v>
      </c>
      <c r="K688" t="str">
        <f>IF(LEN(VLOOKUP(B688,Sheet2!$B$2:$G$96,5,FALSE))=0,"",VLOOKUP(B688,Sheet2!$B$2:$G$96,5,FALSE))</f>
        <v/>
      </c>
      <c r="L688" t="str">
        <f>IF(LEN(VLOOKUP(B688,Sheet2!$B$2:$G$96,6,FALSE))=0,"",VLOOKUP(B688,Sheet2!$B$2:$G$96,6,FALSE))</f>
        <v/>
      </c>
      <c r="M688" t="b">
        <f t="shared" si="31"/>
        <v>0</v>
      </c>
      <c r="N688">
        <v>152</v>
      </c>
      <c r="O688" t="b">
        <f>VLOOKUP(A688,Sheet2!$A$2:$G$74,5,FALSE)</f>
        <v>0</v>
      </c>
    </row>
    <row r="689" spans="1:15" x14ac:dyDescent="0.25">
      <c r="A689" t="s">
        <v>45</v>
      </c>
      <c r="B689" t="str">
        <f>VLOOKUP($A689,Sheet2!$A$2:$B$82,2,FALSE)</f>
        <v>Sum BTEX</v>
      </c>
      <c r="C689" t="s">
        <v>11</v>
      </c>
      <c r="D689" t="str">
        <f>VLOOKUP(A689,Sheet2!$A$2:$G$96,3,FALSE)</f>
        <v>org milj</v>
      </c>
      <c r="E689" t="str">
        <f>VLOOKUP(A689,Sheet2!$A$2:$G$96,4,FALSE)</f>
        <v>BTEX</v>
      </c>
      <c r="F689" s="1">
        <v>44886</v>
      </c>
      <c r="G689" t="str">
        <f t="shared" si="32"/>
        <v>inn</v>
      </c>
      <c r="H689">
        <v>3.33</v>
      </c>
      <c r="I689" t="b">
        <f t="shared" si="30"/>
        <v>0</v>
      </c>
      <c r="J689" s="4">
        <v>3.33</v>
      </c>
      <c r="K689" t="str">
        <f>IF(LEN(VLOOKUP(B689,Sheet2!$B$2:$G$96,5,FALSE))=0,"",VLOOKUP(B689,Sheet2!$B$2:$G$96,5,FALSE))</f>
        <v/>
      </c>
      <c r="L689" t="str">
        <f>IF(LEN(VLOOKUP(B689,Sheet2!$B$2:$G$96,6,FALSE))=0,"",VLOOKUP(B689,Sheet2!$B$2:$G$96,6,FALSE))</f>
        <v/>
      </c>
      <c r="M689" t="b">
        <f t="shared" si="31"/>
        <v>0</v>
      </c>
      <c r="N689">
        <v>152</v>
      </c>
      <c r="O689" t="b">
        <f>VLOOKUP(A689,Sheet2!$A$2:$G$74,5,FALSE)</f>
        <v>0</v>
      </c>
    </row>
    <row r="690" spans="1:15" x14ac:dyDescent="0.25">
      <c r="A690" t="s">
        <v>45</v>
      </c>
      <c r="B690" t="str">
        <f>VLOOKUP($A690,Sheet2!$A$2:$B$82,2,FALSE)</f>
        <v>Sum BTEX</v>
      </c>
      <c r="C690" t="s">
        <v>11</v>
      </c>
      <c r="D690" t="str">
        <f>VLOOKUP(A690,Sheet2!$A$2:$G$96,3,FALSE)</f>
        <v>org milj</v>
      </c>
      <c r="E690" t="str">
        <f>VLOOKUP(A690,Sheet2!$A$2:$G$96,4,FALSE)</f>
        <v>BTEX</v>
      </c>
      <c r="F690" s="1">
        <v>44907</v>
      </c>
      <c r="G690" t="str">
        <f t="shared" si="32"/>
        <v>inn</v>
      </c>
      <c r="H690">
        <v>2.0699999999999998</v>
      </c>
      <c r="I690" t="b">
        <f t="shared" si="30"/>
        <v>0</v>
      </c>
      <c r="J690" s="4">
        <v>2.0699999999999998</v>
      </c>
      <c r="K690" t="str">
        <f>IF(LEN(VLOOKUP(B690,Sheet2!$B$2:$G$96,5,FALSE))=0,"",VLOOKUP(B690,Sheet2!$B$2:$G$96,5,FALSE))</f>
        <v/>
      </c>
      <c r="L690" t="str">
        <f>IF(LEN(VLOOKUP(B690,Sheet2!$B$2:$G$96,6,FALSE))=0,"",VLOOKUP(B690,Sheet2!$B$2:$G$96,6,FALSE))</f>
        <v/>
      </c>
      <c r="M690" t="b">
        <f t="shared" si="31"/>
        <v>0</v>
      </c>
      <c r="N690">
        <v>152</v>
      </c>
      <c r="O690" t="b">
        <f>VLOOKUP(A690,Sheet2!$A$2:$G$74,5,FALSE)</f>
        <v>0</v>
      </c>
    </row>
    <row r="691" spans="1:15" x14ac:dyDescent="0.25">
      <c r="A691" t="s">
        <v>45</v>
      </c>
      <c r="B691" t="str">
        <f>VLOOKUP($A691,Sheet2!$A$2:$B$82,2,FALSE)</f>
        <v>Sum BTEX</v>
      </c>
      <c r="C691" t="s">
        <v>11</v>
      </c>
      <c r="D691" t="str">
        <f>VLOOKUP(A691,Sheet2!$A$2:$G$96,3,FALSE)</f>
        <v>org milj</v>
      </c>
      <c r="E691" t="str">
        <f>VLOOKUP(A691,Sheet2!$A$2:$G$96,4,FALSE)</f>
        <v>BTEX</v>
      </c>
      <c r="F691" s="1">
        <v>44970</v>
      </c>
      <c r="G691" t="str">
        <f t="shared" si="32"/>
        <v>inn</v>
      </c>
      <c r="H691">
        <v>7.23</v>
      </c>
      <c r="I691" t="b">
        <f t="shared" si="30"/>
        <v>0</v>
      </c>
      <c r="J691" s="4">
        <v>7.23</v>
      </c>
      <c r="K691" t="str">
        <f>IF(LEN(VLOOKUP(B691,Sheet2!$B$2:$G$96,5,FALSE))=0,"",VLOOKUP(B691,Sheet2!$B$2:$G$96,5,FALSE))</f>
        <v/>
      </c>
      <c r="L691" t="str">
        <f>IF(LEN(VLOOKUP(B691,Sheet2!$B$2:$G$96,6,FALSE))=0,"",VLOOKUP(B691,Sheet2!$B$2:$G$96,6,FALSE))</f>
        <v/>
      </c>
      <c r="M691" t="b">
        <f t="shared" si="31"/>
        <v>0</v>
      </c>
      <c r="N691">
        <v>152</v>
      </c>
      <c r="O691" t="b">
        <f>VLOOKUP(A691,Sheet2!$A$2:$G$74,5,FALSE)</f>
        <v>0</v>
      </c>
    </row>
    <row r="692" spans="1:15" x14ac:dyDescent="0.25">
      <c r="A692" t="s">
        <v>45</v>
      </c>
      <c r="B692" t="str">
        <f>VLOOKUP($A692,Sheet2!$A$2:$B$82,2,FALSE)</f>
        <v>Sum BTEX</v>
      </c>
      <c r="C692" t="s">
        <v>11</v>
      </c>
      <c r="D692" t="str">
        <f>VLOOKUP(A692,Sheet2!$A$2:$G$96,3,FALSE)</f>
        <v>org milj</v>
      </c>
      <c r="E692" t="str">
        <f>VLOOKUP(A692,Sheet2!$A$2:$G$96,4,FALSE)</f>
        <v>BTEX</v>
      </c>
      <c r="F692" s="1">
        <v>44984</v>
      </c>
      <c r="G692" t="str">
        <f t="shared" si="32"/>
        <v>inn</v>
      </c>
      <c r="H692">
        <v>2.62</v>
      </c>
      <c r="I692" t="b">
        <f t="shared" si="30"/>
        <v>0</v>
      </c>
      <c r="J692" s="4">
        <v>2.62</v>
      </c>
      <c r="K692" t="str">
        <f>IF(LEN(VLOOKUP(B692,Sheet2!$B$2:$G$96,5,FALSE))=0,"",VLOOKUP(B692,Sheet2!$B$2:$G$96,5,FALSE))</f>
        <v/>
      </c>
      <c r="L692" t="str">
        <f>IF(LEN(VLOOKUP(B692,Sheet2!$B$2:$G$96,6,FALSE))=0,"",VLOOKUP(B692,Sheet2!$B$2:$G$96,6,FALSE))</f>
        <v/>
      </c>
      <c r="M692" t="b">
        <f t="shared" si="31"/>
        <v>0</v>
      </c>
      <c r="N692">
        <v>152</v>
      </c>
      <c r="O692" t="b">
        <f>VLOOKUP(A692,Sheet2!$A$2:$G$74,5,FALSE)</f>
        <v>0</v>
      </c>
    </row>
    <row r="693" spans="1:15" x14ac:dyDescent="0.25">
      <c r="A693" s="7" t="s">
        <v>45</v>
      </c>
      <c r="B693" t="str">
        <f>VLOOKUP($A693,Sheet2!$A$2:$B$82,2,FALSE)</f>
        <v>Sum BTEX</v>
      </c>
      <c r="C693" t="s">
        <v>11</v>
      </c>
      <c r="D693" t="str">
        <f>VLOOKUP(A693,Sheet2!$A$2:$G$96,3,FALSE)</f>
        <v>org milj</v>
      </c>
      <c r="E693" t="str">
        <f>VLOOKUP(A693,Sheet2!$A$2:$G$96,4,FALSE)</f>
        <v>BTEX</v>
      </c>
      <c r="F693" s="1">
        <v>45000</v>
      </c>
      <c r="G693" t="str">
        <f t="shared" si="32"/>
        <v>inn</v>
      </c>
      <c r="H693" s="6" t="s">
        <v>148</v>
      </c>
      <c r="I693" t="b">
        <f t="shared" si="30"/>
        <v>1</v>
      </c>
      <c r="J693" s="4">
        <v>0.4</v>
      </c>
      <c r="K693" t="str">
        <f>IF(LEN(VLOOKUP(B693,Sheet2!$B$2:$G$96,5,FALSE))=0,"",VLOOKUP(B693,Sheet2!$B$2:$G$96,5,FALSE))</f>
        <v/>
      </c>
      <c r="L693" t="str">
        <f>IF(LEN(VLOOKUP(B693,Sheet2!$B$2:$G$96,6,FALSE))=0,"",VLOOKUP(B693,Sheet2!$B$2:$G$96,6,FALSE))</f>
        <v/>
      </c>
      <c r="M693" t="b">
        <f t="shared" si="31"/>
        <v>0</v>
      </c>
      <c r="N693">
        <v>152</v>
      </c>
      <c r="O693" t="b">
        <f>VLOOKUP(A693,Sheet2!$A$2:$G$74,5,FALSE)</f>
        <v>0</v>
      </c>
    </row>
    <row r="694" spans="1:15" x14ac:dyDescent="0.25">
      <c r="A694" t="s">
        <v>45</v>
      </c>
      <c r="B694" t="str">
        <f>VLOOKUP($A694,Sheet2!$A$2:$B$82,2,FALSE)</f>
        <v>Sum BTEX</v>
      </c>
      <c r="C694" t="s">
        <v>11</v>
      </c>
      <c r="D694" t="str">
        <f>VLOOKUP(A694,Sheet2!$A$2:$G$96,3,FALSE)</f>
        <v>org milj</v>
      </c>
      <c r="E694" t="str">
        <f>VLOOKUP(A694,Sheet2!$A$2:$G$96,4,FALSE)</f>
        <v>BTEX</v>
      </c>
      <c r="F694" s="1">
        <v>44879</v>
      </c>
      <c r="G694" t="str">
        <f t="shared" si="32"/>
        <v>ut</v>
      </c>
      <c r="H694">
        <v>3.8</v>
      </c>
      <c r="I694" t="b">
        <f t="shared" si="30"/>
        <v>0</v>
      </c>
      <c r="J694" s="4">
        <v>3.8</v>
      </c>
      <c r="K694" t="str">
        <f>IF(LEN(VLOOKUP(B694,Sheet2!$B$2:$G$96,5,FALSE))=0,"",VLOOKUP(B694,Sheet2!$B$2:$G$96,5,FALSE))</f>
        <v/>
      </c>
      <c r="L694" t="str">
        <f>IF(LEN(VLOOKUP(B694,Sheet2!$B$2:$G$96,6,FALSE))=0,"",VLOOKUP(B694,Sheet2!$B$2:$G$96,6,FALSE))</f>
        <v/>
      </c>
      <c r="M694" t="b">
        <f t="shared" si="31"/>
        <v>0</v>
      </c>
      <c r="N694">
        <v>151</v>
      </c>
      <c r="O694" t="b">
        <f>VLOOKUP(A694,Sheet2!$A$2:$G$74,5,FALSE)</f>
        <v>0</v>
      </c>
    </row>
    <row r="695" spans="1:15" x14ac:dyDescent="0.25">
      <c r="A695" t="s">
        <v>45</v>
      </c>
      <c r="B695" t="str">
        <f>VLOOKUP($A695,Sheet2!$A$2:$B$82,2,FALSE)</f>
        <v>Sum BTEX</v>
      </c>
      <c r="C695" t="s">
        <v>11</v>
      </c>
      <c r="D695" t="str">
        <f>VLOOKUP(A695,Sheet2!$A$2:$G$96,3,FALSE)</f>
        <v>org milj</v>
      </c>
      <c r="E695" t="str">
        <f>VLOOKUP(A695,Sheet2!$A$2:$G$96,4,FALSE)</f>
        <v>BTEX</v>
      </c>
      <c r="F695" s="1">
        <v>44858</v>
      </c>
      <c r="G695" t="str">
        <f t="shared" si="32"/>
        <v>ut</v>
      </c>
      <c r="H695">
        <v>0.99</v>
      </c>
      <c r="I695" t="b">
        <f t="shared" si="30"/>
        <v>0</v>
      </c>
      <c r="J695" s="4">
        <v>0.99</v>
      </c>
      <c r="K695" t="str">
        <f>IF(LEN(VLOOKUP(B695,Sheet2!$B$2:$G$96,5,FALSE))=0,"",VLOOKUP(B695,Sheet2!$B$2:$G$96,5,FALSE))</f>
        <v/>
      </c>
      <c r="L695" t="str">
        <f>IF(LEN(VLOOKUP(B695,Sheet2!$B$2:$G$96,6,FALSE))=0,"",VLOOKUP(B695,Sheet2!$B$2:$G$96,6,FALSE))</f>
        <v/>
      </c>
      <c r="M695" t="b">
        <f t="shared" si="31"/>
        <v>0</v>
      </c>
      <c r="N695">
        <v>151</v>
      </c>
      <c r="O695" t="b">
        <f>VLOOKUP(A695,Sheet2!$A$2:$G$74,5,FALSE)</f>
        <v>0</v>
      </c>
    </row>
    <row r="696" spans="1:15" x14ac:dyDescent="0.25">
      <c r="A696" t="s">
        <v>45</v>
      </c>
      <c r="B696" t="str">
        <f>VLOOKUP($A696,Sheet2!$A$2:$B$82,2,FALSE)</f>
        <v>Sum BTEX</v>
      </c>
      <c r="C696" t="s">
        <v>11</v>
      </c>
      <c r="D696" t="str">
        <f>VLOOKUP(A696,Sheet2!$A$2:$G$96,3,FALSE)</f>
        <v>org milj</v>
      </c>
      <c r="E696" t="str">
        <f>VLOOKUP(A696,Sheet2!$A$2:$G$96,4,FALSE)</f>
        <v>BTEX</v>
      </c>
      <c r="F696" s="1">
        <v>44865</v>
      </c>
      <c r="G696" t="str">
        <f t="shared" si="32"/>
        <v>ut</v>
      </c>
      <c r="H696">
        <v>1.24</v>
      </c>
      <c r="I696" t="b">
        <f t="shared" si="30"/>
        <v>0</v>
      </c>
      <c r="J696" s="4">
        <v>1.24</v>
      </c>
      <c r="K696" t="str">
        <f>IF(LEN(VLOOKUP(B696,Sheet2!$B$2:$G$96,5,FALSE))=0,"",VLOOKUP(B696,Sheet2!$B$2:$G$96,5,FALSE))</f>
        <v/>
      </c>
      <c r="L696" t="str">
        <f>IF(LEN(VLOOKUP(B696,Sheet2!$B$2:$G$96,6,FALSE))=0,"",VLOOKUP(B696,Sheet2!$B$2:$G$96,6,FALSE))</f>
        <v/>
      </c>
      <c r="M696" t="b">
        <f t="shared" si="31"/>
        <v>0</v>
      </c>
      <c r="N696">
        <v>151</v>
      </c>
      <c r="O696" t="b">
        <f>VLOOKUP(A696,Sheet2!$A$2:$G$74,5,FALSE)</f>
        <v>0</v>
      </c>
    </row>
    <row r="697" spans="1:15" x14ac:dyDescent="0.25">
      <c r="A697" t="s">
        <v>45</v>
      </c>
      <c r="B697" t="str">
        <f>VLOOKUP($A697,Sheet2!$A$2:$B$82,2,FALSE)</f>
        <v>Sum BTEX</v>
      </c>
      <c r="C697" t="s">
        <v>11</v>
      </c>
      <c r="D697" t="str">
        <f>VLOOKUP(A697,Sheet2!$A$2:$G$96,3,FALSE)</f>
        <v>org milj</v>
      </c>
      <c r="E697" t="str">
        <f>VLOOKUP(A697,Sheet2!$A$2:$G$96,4,FALSE)</f>
        <v>BTEX</v>
      </c>
      <c r="F697" s="1">
        <v>44872</v>
      </c>
      <c r="G697" t="str">
        <f t="shared" si="32"/>
        <v>ut</v>
      </c>
      <c r="H697">
        <v>0.15</v>
      </c>
      <c r="I697" t="b">
        <f t="shared" si="30"/>
        <v>0</v>
      </c>
      <c r="J697" s="4">
        <v>0.15</v>
      </c>
      <c r="K697" t="str">
        <f>IF(LEN(VLOOKUP(B697,Sheet2!$B$2:$G$96,5,FALSE))=0,"",VLOOKUP(B697,Sheet2!$B$2:$G$96,5,FALSE))</f>
        <v/>
      </c>
      <c r="L697" t="str">
        <f>IF(LEN(VLOOKUP(B697,Sheet2!$B$2:$G$96,6,FALSE))=0,"",VLOOKUP(B697,Sheet2!$B$2:$G$96,6,FALSE))</f>
        <v/>
      </c>
      <c r="M697" t="b">
        <f t="shared" si="31"/>
        <v>0</v>
      </c>
      <c r="N697">
        <v>151</v>
      </c>
      <c r="O697" t="b">
        <f>VLOOKUP(A697,Sheet2!$A$2:$G$74,5,FALSE)</f>
        <v>0</v>
      </c>
    </row>
    <row r="698" spans="1:15" x14ac:dyDescent="0.25">
      <c r="A698" t="s">
        <v>45</v>
      </c>
      <c r="B698" t="str">
        <f>VLOOKUP($A698,Sheet2!$A$2:$B$82,2,FALSE)</f>
        <v>Sum BTEX</v>
      </c>
      <c r="C698" t="s">
        <v>11</v>
      </c>
      <c r="D698" t="str">
        <f>VLOOKUP(A698,Sheet2!$A$2:$G$96,3,FALSE)</f>
        <v>org milj</v>
      </c>
      <c r="E698" t="str">
        <f>VLOOKUP(A698,Sheet2!$A$2:$G$96,4,FALSE)</f>
        <v>BTEX</v>
      </c>
      <c r="F698" s="1">
        <v>44886</v>
      </c>
      <c r="G698" t="str">
        <f t="shared" si="32"/>
        <v>ut</v>
      </c>
      <c r="H698">
        <v>0.4</v>
      </c>
      <c r="I698" t="b">
        <f t="shared" si="30"/>
        <v>0</v>
      </c>
      <c r="J698" s="4">
        <v>0.4</v>
      </c>
      <c r="K698" t="str">
        <f>IF(LEN(VLOOKUP(B698,Sheet2!$B$2:$G$96,5,FALSE))=0,"",VLOOKUP(B698,Sheet2!$B$2:$G$96,5,FALSE))</f>
        <v/>
      </c>
      <c r="L698" t="str">
        <f>IF(LEN(VLOOKUP(B698,Sheet2!$B$2:$G$96,6,FALSE))=0,"",VLOOKUP(B698,Sheet2!$B$2:$G$96,6,FALSE))</f>
        <v/>
      </c>
      <c r="M698" t="b">
        <f t="shared" si="31"/>
        <v>0</v>
      </c>
      <c r="N698">
        <v>151</v>
      </c>
      <c r="O698" t="b">
        <f>VLOOKUP(A698,Sheet2!$A$2:$G$74,5,FALSE)</f>
        <v>0</v>
      </c>
    </row>
    <row r="699" spans="1:15" x14ac:dyDescent="0.25">
      <c r="A699" t="s">
        <v>45</v>
      </c>
      <c r="B699" t="str">
        <f>VLOOKUP($A699,Sheet2!$A$2:$B$82,2,FALSE)</f>
        <v>Sum BTEX</v>
      </c>
      <c r="C699" t="s">
        <v>11</v>
      </c>
      <c r="D699" t="str">
        <f>VLOOKUP(A699,Sheet2!$A$2:$G$96,3,FALSE)</f>
        <v>org milj</v>
      </c>
      <c r="E699" t="str">
        <f>VLOOKUP(A699,Sheet2!$A$2:$G$96,4,FALSE)</f>
        <v>BTEX</v>
      </c>
      <c r="F699" s="1">
        <v>44907</v>
      </c>
      <c r="G699" t="str">
        <f t="shared" si="32"/>
        <v>ut</v>
      </c>
      <c r="H699">
        <v>1.2</v>
      </c>
      <c r="I699" t="b">
        <f t="shared" si="30"/>
        <v>0</v>
      </c>
      <c r="J699" s="4">
        <v>1.2</v>
      </c>
      <c r="K699" t="str">
        <f>IF(LEN(VLOOKUP(B699,Sheet2!$B$2:$G$96,5,FALSE))=0,"",VLOOKUP(B699,Sheet2!$B$2:$G$96,5,FALSE))</f>
        <v/>
      </c>
      <c r="L699" t="str">
        <f>IF(LEN(VLOOKUP(B699,Sheet2!$B$2:$G$96,6,FALSE))=0,"",VLOOKUP(B699,Sheet2!$B$2:$G$96,6,FALSE))</f>
        <v/>
      </c>
      <c r="M699" t="b">
        <f t="shared" si="31"/>
        <v>0</v>
      </c>
      <c r="N699">
        <v>151</v>
      </c>
      <c r="O699" t="b">
        <f>VLOOKUP(A699,Sheet2!$A$2:$G$74,5,FALSE)</f>
        <v>0</v>
      </c>
    </row>
    <row r="700" spans="1:15" x14ac:dyDescent="0.25">
      <c r="A700" t="s">
        <v>45</v>
      </c>
      <c r="B700" t="str">
        <f>VLOOKUP($A700,Sheet2!$A$2:$B$82,2,FALSE)</f>
        <v>Sum BTEX</v>
      </c>
      <c r="C700" t="s">
        <v>11</v>
      </c>
      <c r="D700" t="str">
        <f>VLOOKUP(A700,Sheet2!$A$2:$G$96,3,FALSE)</f>
        <v>org milj</v>
      </c>
      <c r="E700" t="str">
        <f>VLOOKUP(A700,Sheet2!$A$2:$G$96,4,FALSE)</f>
        <v>BTEX</v>
      </c>
      <c r="F700" s="1">
        <v>44970</v>
      </c>
      <c r="G700" t="str">
        <f t="shared" si="32"/>
        <v>ut</v>
      </c>
      <c r="H700">
        <v>4.4400000000000004</v>
      </c>
      <c r="I700" t="b">
        <f t="shared" si="30"/>
        <v>0</v>
      </c>
      <c r="J700" s="4">
        <v>4.4400000000000004</v>
      </c>
      <c r="K700" t="str">
        <f>IF(LEN(VLOOKUP(B700,Sheet2!$B$2:$G$96,5,FALSE))=0,"",VLOOKUP(B700,Sheet2!$B$2:$G$96,5,FALSE))</f>
        <v/>
      </c>
      <c r="L700" t="str">
        <f>IF(LEN(VLOOKUP(B700,Sheet2!$B$2:$G$96,6,FALSE))=0,"",VLOOKUP(B700,Sheet2!$B$2:$G$96,6,FALSE))</f>
        <v/>
      </c>
      <c r="M700" t="b">
        <f t="shared" si="31"/>
        <v>0</v>
      </c>
      <c r="N700">
        <v>151</v>
      </c>
      <c r="O700" t="b">
        <f>VLOOKUP(A700,Sheet2!$A$2:$G$74,5,FALSE)</f>
        <v>0</v>
      </c>
    </row>
    <row r="701" spans="1:15" x14ac:dyDescent="0.25">
      <c r="A701" t="s">
        <v>45</v>
      </c>
      <c r="B701" t="str">
        <f>VLOOKUP($A701,Sheet2!$A$2:$B$82,2,FALSE)</f>
        <v>Sum BTEX</v>
      </c>
      <c r="C701" t="s">
        <v>11</v>
      </c>
      <c r="D701" t="str">
        <f>VLOOKUP(A701,Sheet2!$A$2:$G$96,3,FALSE)</f>
        <v>org milj</v>
      </c>
      <c r="E701" t="str">
        <f>VLOOKUP(A701,Sheet2!$A$2:$G$96,4,FALSE)</f>
        <v>BTEX</v>
      </c>
      <c r="F701" s="1">
        <v>44984</v>
      </c>
      <c r="G701" t="str">
        <f t="shared" si="32"/>
        <v>ut</v>
      </c>
      <c r="H701">
        <v>5</v>
      </c>
      <c r="I701" t="b">
        <f t="shared" si="30"/>
        <v>0</v>
      </c>
      <c r="J701" s="4">
        <v>5</v>
      </c>
      <c r="K701" t="str">
        <f>IF(LEN(VLOOKUP(B701,Sheet2!$B$2:$G$96,5,FALSE))=0,"",VLOOKUP(B701,Sheet2!$B$2:$G$96,5,FALSE))</f>
        <v/>
      </c>
      <c r="L701" t="str">
        <f>IF(LEN(VLOOKUP(B701,Sheet2!$B$2:$G$96,6,FALSE))=0,"",VLOOKUP(B701,Sheet2!$B$2:$G$96,6,FALSE))</f>
        <v/>
      </c>
      <c r="M701" t="b">
        <f t="shared" si="31"/>
        <v>0</v>
      </c>
      <c r="N701">
        <v>151</v>
      </c>
      <c r="O701" t="b">
        <f>VLOOKUP(A701,Sheet2!$A$2:$G$74,5,FALSE)</f>
        <v>0</v>
      </c>
    </row>
    <row r="702" spans="1:15" x14ac:dyDescent="0.25">
      <c r="A702" s="6" t="s">
        <v>45</v>
      </c>
      <c r="B702" t="str">
        <f>VLOOKUP($A702,Sheet2!$A$2:$B$82,2,FALSE)</f>
        <v>Sum BTEX</v>
      </c>
      <c r="C702" t="s">
        <v>11</v>
      </c>
      <c r="D702" t="str">
        <f>VLOOKUP(A702,Sheet2!$A$2:$G$96,3,FALSE)</f>
        <v>org milj</v>
      </c>
      <c r="E702" t="str">
        <f>VLOOKUP(A702,Sheet2!$A$2:$G$96,4,FALSE)</f>
        <v>BTEX</v>
      </c>
      <c r="F702" s="1">
        <v>45000</v>
      </c>
      <c r="G702" t="str">
        <f t="shared" si="32"/>
        <v>ut</v>
      </c>
      <c r="H702" s="6">
        <v>0.64</v>
      </c>
      <c r="I702" t="b">
        <f t="shared" si="30"/>
        <v>0</v>
      </c>
      <c r="J702" s="4">
        <v>0.64</v>
      </c>
      <c r="K702" t="str">
        <f>IF(LEN(VLOOKUP(B702,Sheet2!$B$2:$G$96,5,FALSE))=0,"",VLOOKUP(B702,Sheet2!$B$2:$G$96,5,FALSE))</f>
        <v/>
      </c>
      <c r="L702" t="str">
        <f>IF(LEN(VLOOKUP(B702,Sheet2!$B$2:$G$96,6,FALSE))=0,"",VLOOKUP(B702,Sheet2!$B$2:$G$96,6,FALSE))</f>
        <v/>
      </c>
      <c r="M702" t="b">
        <f t="shared" si="31"/>
        <v>0</v>
      </c>
      <c r="N702">
        <v>151</v>
      </c>
      <c r="O702" t="b">
        <f>VLOOKUP(A702,Sheet2!$A$2:$G$74,5,FALSE)</f>
        <v>0</v>
      </c>
    </row>
    <row r="703" spans="1:15" x14ac:dyDescent="0.25">
      <c r="A703" s="6" t="s">
        <v>159</v>
      </c>
      <c r="B703" t="str">
        <f>VLOOKUP($A703,Sheet2!$A$2:$B$82,2,FALSE)</f>
        <v>Sum PAH carc</v>
      </c>
      <c r="C703" t="s">
        <v>11</v>
      </c>
      <c r="D703" t="str">
        <f>VLOOKUP(A703,Sheet2!$A$2:$G$96,3,FALSE)</f>
        <v>org milj</v>
      </c>
      <c r="E703" t="str">
        <f>VLOOKUP(A703,Sheet2!$A$2:$G$96,4,FALSE)</f>
        <v>PAH</v>
      </c>
      <c r="F703" s="1">
        <v>45000</v>
      </c>
      <c r="G703" t="str">
        <f t="shared" si="32"/>
        <v>slamtank</v>
      </c>
      <c r="H703" s="7"/>
      <c r="I703" t="str">
        <f t="shared" si="30"/>
        <v/>
      </c>
      <c r="J703" s="4" t="s">
        <v>119</v>
      </c>
      <c r="K703" t="str">
        <f>IF(LEN(VLOOKUP(B703,Sheet2!$B$2:$G$96,5,FALSE))=0,"",VLOOKUP(B703,Sheet2!$B$2:$G$96,5,FALSE))</f>
        <v/>
      </c>
      <c r="L703" t="str">
        <f>IF(LEN(VLOOKUP(B703,Sheet2!$B$2:$G$96,6,FALSE))=0,"",VLOOKUP(B703,Sheet2!$B$2:$G$96,6,FALSE))</f>
        <v/>
      </c>
      <c r="M703" t="b">
        <f t="shared" si="31"/>
        <v>0</v>
      </c>
      <c r="N703">
        <v>153</v>
      </c>
      <c r="O703" t="b">
        <f>VLOOKUP(A703,Sheet2!$A$2:$G$74,5,FALSE)</f>
        <v>0</v>
      </c>
    </row>
    <row r="704" spans="1:15" x14ac:dyDescent="0.25">
      <c r="A704" t="s">
        <v>159</v>
      </c>
      <c r="B704" t="str">
        <f>VLOOKUP($A704,Sheet2!$A$2:$B$82,2,FALSE)</f>
        <v>Sum PAH carc</v>
      </c>
      <c r="C704" t="s">
        <v>11</v>
      </c>
      <c r="D704" t="str">
        <f>VLOOKUP(A704,Sheet2!$A$2:$G$96,3,FALSE)</f>
        <v>org milj</v>
      </c>
      <c r="E704" t="str">
        <f>VLOOKUP(A704,Sheet2!$A$2:$G$96,4,FALSE)</f>
        <v>PAH</v>
      </c>
      <c r="F704" s="1">
        <v>44858</v>
      </c>
      <c r="G704" t="str">
        <f t="shared" si="32"/>
        <v>inn</v>
      </c>
      <c r="H704">
        <v>0.60599999999999998</v>
      </c>
      <c r="I704" t="b">
        <f t="shared" si="30"/>
        <v>0</v>
      </c>
      <c r="J704" s="4">
        <v>0.60599999999999998</v>
      </c>
      <c r="K704" t="str">
        <f>IF(LEN(VLOOKUP(B704,Sheet2!$B$2:$G$96,5,FALSE))=0,"",VLOOKUP(B704,Sheet2!$B$2:$G$96,5,FALSE))</f>
        <v/>
      </c>
      <c r="L704" t="str">
        <f>IF(LEN(VLOOKUP(B704,Sheet2!$B$2:$G$96,6,FALSE))=0,"",VLOOKUP(B704,Sheet2!$B$2:$G$96,6,FALSE))</f>
        <v/>
      </c>
      <c r="M704" t="b">
        <f t="shared" si="31"/>
        <v>0</v>
      </c>
      <c r="N704">
        <v>152</v>
      </c>
      <c r="O704" t="b">
        <f>VLOOKUP(A704,Sheet2!$A$2:$G$74,5,FALSE)</f>
        <v>0</v>
      </c>
    </row>
    <row r="705" spans="1:15" x14ac:dyDescent="0.25">
      <c r="A705" t="s">
        <v>159</v>
      </c>
      <c r="B705" t="str">
        <f>VLOOKUP($A705,Sheet2!$A$2:$B$82,2,FALSE)</f>
        <v>Sum PAH carc</v>
      </c>
      <c r="C705" t="s">
        <v>11</v>
      </c>
      <c r="D705" t="str">
        <f>VLOOKUP(A705,Sheet2!$A$2:$G$96,3,FALSE)</f>
        <v>org milj</v>
      </c>
      <c r="E705" t="str">
        <f>VLOOKUP(A705,Sheet2!$A$2:$G$96,4,FALSE)</f>
        <v>PAH</v>
      </c>
      <c r="F705" s="1">
        <v>44865</v>
      </c>
      <c r="G705" t="str">
        <f t="shared" si="32"/>
        <v>inn</v>
      </c>
      <c r="H705">
        <v>0.43</v>
      </c>
      <c r="I705" t="b">
        <f t="shared" si="30"/>
        <v>0</v>
      </c>
      <c r="J705" s="4">
        <v>0.43</v>
      </c>
      <c r="K705" t="str">
        <f>IF(LEN(VLOOKUP(B705,Sheet2!$B$2:$G$96,5,FALSE))=0,"",VLOOKUP(B705,Sheet2!$B$2:$G$96,5,FALSE))</f>
        <v/>
      </c>
      <c r="L705" t="str">
        <f>IF(LEN(VLOOKUP(B705,Sheet2!$B$2:$G$96,6,FALSE))=0,"",VLOOKUP(B705,Sheet2!$B$2:$G$96,6,FALSE))</f>
        <v/>
      </c>
      <c r="M705" t="b">
        <f t="shared" si="31"/>
        <v>0</v>
      </c>
      <c r="N705">
        <v>152</v>
      </c>
      <c r="O705" t="b">
        <f>VLOOKUP(A705,Sheet2!$A$2:$G$74,5,FALSE)</f>
        <v>0</v>
      </c>
    </row>
    <row r="706" spans="1:15" x14ac:dyDescent="0.25">
      <c r="A706" t="s">
        <v>159</v>
      </c>
      <c r="B706" t="str">
        <f>VLOOKUP($A706,Sheet2!$A$2:$B$82,2,FALSE)</f>
        <v>Sum PAH carc</v>
      </c>
      <c r="C706" t="s">
        <v>11</v>
      </c>
      <c r="D706" t="str">
        <f>VLOOKUP(A706,Sheet2!$A$2:$G$96,3,FALSE)</f>
        <v>org milj</v>
      </c>
      <c r="E706" t="str">
        <f>VLOOKUP(A706,Sheet2!$A$2:$G$96,4,FALSE)</f>
        <v>PAH</v>
      </c>
      <c r="F706" s="1">
        <v>44872</v>
      </c>
      <c r="G706" t="str">
        <f t="shared" si="32"/>
        <v>inn</v>
      </c>
      <c r="H706">
        <v>0.45700000000000002</v>
      </c>
      <c r="I706" t="b">
        <f t="shared" ref="I706:I769" si="33">IF(ISBLANK(H706),"",IF(ISNUMBER(H706),FALSE,TRUE))</f>
        <v>0</v>
      </c>
      <c r="J706" s="4">
        <v>0.45700000000000002</v>
      </c>
      <c r="K706" t="str">
        <f>IF(LEN(VLOOKUP(B706,Sheet2!$B$2:$G$96,5,FALSE))=0,"",VLOOKUP(B706,Sheet2!$B$2:$G$96,5,FALSE))</f>
        <v/>
      </c>
      <c r="L706" t="str">
        <f>IF(LEN(VLOOKUP(B706,Sheet2!$B$2:$G$96,6,FALSE))=0,"",VLOOKUP(B706,Sheet2!$B$2:$G$96,6,FALSE))</f>
        <v/>
      </c>
      <c r="M706" t="b">
        <f t="shared" ref="M706:M769" si="34">IF(ISBLANK(J706),"",IF(J706&gt;K706,TRUE,FALSE))</f>
        <v>0</v>
      </c>
      <c r="N706">
        <v>152</v>
      </c>
      <c r="O706" t="b">
        <f>VLOOKUP(A706,Sheet2!$A$2:$G$74,5,FALSE)</f>
        <v>0</v>
      </c>
    </row>
    <row r="707" spans="1:15" x14ac:dyDescent="0.25">
      <c r="A707" t="s">
        <v>159</v>
      </c>
      <c r="B707" t="str">
        <f>VLOOKUP($A707,Sheet2!$A$2:$B$82,2,FALSE)</f>
        <v>Sum PAH carc</v>
      </c>
      <c r="C707" t="s">
        <v>11</v>
      </c>
      <c r="D707" t="str">
        <f>VLOOKUP(A707,Sheet2!$A$2:$G$96,3,FALSE)</f>
        <v>org milj</v>
      </c>
      <c r="E707" t="str">
        <f>VLOOKUP(A707,Sheet2!$A$2:$G$96,4,FALSE)</f>
        <v>PAH</v>
      </c>
      <c r="F707" s="1">
        <v>44886</v>
      </c>
      <c r="G707" t="str">
        <f t="shared" ref="G707:G770" si="35">IF(N707=152,"inn",IF(N707=151,"ut",IF(N707=153,"slamtank")))</f>
        <v>inn</v>
      </c>
      <c r="H707">
        <v>0.33900000000000002</v>
      </c>
      <c r="I707" t="b">
        <f t="shared" si="33"/>
        <v>0</v>
      </c>
      <c r="J707" s="4">
        <v>0.33900000000000002</v>
      </c>
      <c r="K707" t="str">
        <f>IF(LEN(VLOOKUP(B707,Sheet2!$B$2:$G$96,5,FALSE))=0,"",VLOOKUP(B707,Sheet2!$B$2:$G$96,5,FALSE))</f>
        <v/>
      </c>
      <c r="L707" t="str">
        <f>IF(LEN(VLOOKUP(B707,Sheet2!$B$2:$G$96,6,FALSE))=0,"",VLOOKUP(B707,Sheet2!$B$2:$G$96,6,FALSE))</f>
        <v/>
      </c>
      <c r="M707" t="b">
        <f t="shared" si="34"/>
        <v>0</v>
      </c>
      <c r="N707">
        <v>152</v>
      </c>
      <c r="O707" t="b">
        <f>VLOOKUP(A707,Sheet2!$A$2:$G$74,5,FALSE)</f>
        <v>0</v>
      </c>
    </row>
    <row r="708" spans="1:15" x14ac:dyDescent="0.25">
      <c r="A708" t="s">
        <v>159</v>
      </c>
      <c r="B708" t="str">
        <f>VLOOKUP($A708,Sheet2!$A$2:$B$82,2,FALSE)</f>
        <v>Sum PAH carc</v>
      </c>
      <c r="C708" t="s">
        <v>11</v>
      </c>
      <c r="D708" t="str">
        <f>VLOOKUP(A708,Sheet2!$A$2:$G$96,3,FALSE)</f>
        <v>org milj</v>
      </c>
      <c r="E708" t="str">
        <f>VLOOKUP(A708,Sheet2!$A$2:$G$96,4,FALSE)</f>
        <v>PAH</v>
      </c>
      <c r="F708" s="1">
        <v>44907</v>
      </c>
      <c r="G708" t="str">
        <f t="shared" si="35"/>
        <v>inn</v>
      </c>
      <c r="I708" t="str">
        <f t="shared" si="33"/>
        <v/>
      </c>
      <c r="K708" t="str">
        <f>IF(LEN(VLOOKUP(B708,Sheet2!$B$2:$G$96,5,FALSE))=0,"",VLOOKUP(B708,Sheet2!$B$2:$G$96,5,FALSE))</f>
        <v/>
      </c>
      <c r="L708" t="str">
        <f>IF(LEN(VLOOKUP(B708,Sheet2!$B$2:$G$96,6,FALSE))=0,"",VLOOKUP(B708,Sheet2!$B$2:$G$96,6,FALSE))</f>
        <v/>
      </c>
      <c r="M708" t="str">
        <f t="shared" si="34"/>
        <v/>
      </c>
      <c r="N708">
        <v>152</v>
      </c>
      <c r="O708" t="b">
        <f>VLOOKUP(A708,Sheet2!$A$2:$G$74,5,FALSE)</f>
        <v>0</v>
      </c>
    </row>
    <row r="709" spans="1:15" x14ac:dyDescent="0.25">
      <c r="A709" t="s">
        <v>159</v>
      </c>
      <c r="B709" t="str">
        <f>VLOOKUP($A709,Sheet2!$A$2:$B$82,2,FALSE)</f>
        <v>Sum PAH carc</v>
      </c>
      <c r="C709" t="s">
        <v>11</v>
      </c>
      <c r="D709" t="str">
        <f>VLOOKUP(A709,Sheet2!$A$2:$G$96,3,FALSE)</f>
        <v>org milj</v>
      </c>
      <c r="E709" t="str">
        <f>VLOOKUP(A709,Sheet2!$A$2:$G$96,4,FALSE)</f>
        <v>PAH</v>
      </c>
      <c r="F709" s="1">
        <v>44970</v>
      </c>
      <c r="G709" t="str">
        <f t="shared" si="35"/>
        <v>inn</v>
      </c>
      <c r="H709">
        <v>0.57199999999999995</v>
      </c>
      <c r="I709" t="b">
        <f t="shared" si="33"/>
        <v>0</v>
      </c>
      <c r="J709" s="4">
        <v>0.57199999999999995</v>
      </c>
      <c r="K709" t="str">
        <f>IF(LEN(VLOOKUP(B709,Sheet2!$B$2:$G$96,5,FALSE))=0,"",VLOOKUP(B709,Sheet2!$B$2:$G$96,5,FALSE))</f>
        <v/>
      </c>
      <c r="L709" t="str">
        <f>IF(LEN(VLOOKUP(B709,Sheet2!$B$2:$G$96,6,FALSE))=0,"",VLOOKUP(B709,Sheet2!$B$2:$G$96,6,FALSE))</f>
        <v/>
      </c>
      <c r="M709" t="b">
        <f t="shared" si="34"/>
        <v>0</v>
      </c>
      <c r="N709">
        <v>152</v>
      </c>
      <c r="O709" t="b">
        <f>VLOOKUP(A709,Sheet2!$A$2:$G$74,5,FALSE)</f>
        <v>0</v>
      </c>
    </row>
    <row r="710" spans="1:15" x14ac:dyDescent="0.25">
      <c r="A710" t="s">
        <v>159</v>
      </c>
      <c r="B710" t="str">
        <f>VLOOKUP($A710,Sheet2!$A$2:$B$82,2,FALSE)</f>
        <v>Sum PAH carc</v>
      </c>
      <c r="C710" t="s">
        <v>11</v>
      </c>
      <c r="D710" t="str">
        <f>VLOOKUP(A710,Sheet2!$A$2:$G$96,3,FALSE)</f>
        <v>org milj</v>
      </c>
      <c r="E710" t="str">
        <f>VLOOKUP(A710,Sheet2!$A$2:$G$96,4,FALSE)</f>
        <v>PAH</v>
      </c>
      <c r="F710" s="1">
        <v>44984</v>
      </c>
      <c r="G710" t="str">
        <f t="shared" si="35"/>
        <v>inn</v>
      </c>
      <c r="H710">
        <v>0.56799999999999995</v>
      </c>
      <c r="I710" t="b">
        <f t="shared" si="33"/>
        <v>0</v>
      </c>
      <c r="J710" s="4">
        <v>0.56799999999999995</v>
      </c>
      <c r="K710" t="str">
        <f>IF(LEN(VLOOKUP(B710,Sheet2!$B$2:$G$96,5,FALSE))=0,"",VLOOKUP(B710,Sheet2!$B$2:$G$96,5,FALSE))</f>
        <v/>
      </c>
      <c r="L710" t="str">
        <f>IF(LEN(VLOOKUP(B710,Sheet2!$B$2:$G$96,6,FALSE))=0,"",VLOOKUP(B710,Sheet2!$B$2:$G$96,6,FALSE))</f>
        <v/>
      </c>
      <c r="M710" t="b">
        <f t="shared" si="34"/>
        <v>0</v>
      </c>
      <c r="N710">
        <v>152</v>
      </c>
      <c r="O710" t="b">
        <f>VLOOKUP(A710,Sheet2!$A$2:$G$74,5,FALSE)</f>
        <v>0</v>
      </c>
    </row>
    <row r="711" spans="1:15" x14ac:dyDescent="0.25">
      <c r="A711" t="s">
        <v>159</v>
      </c>
      <c r="B711" t="str">
        <f>VLOOKUP($A711,Sheet2!$A$2:$B$82,2,FALSE)</f>
        <v>Sum PAH carc</v>
      </c>
      <c r="C711" t="s">
        <v>11</v>
      </c>
      <c r="D711" t="str">
        <f>VLOOKUP(A711,Sheet2!$A$2:$G$96,3,FALSE)</f>
        <v>org milj</v>
      </c>
      <c r="E711" t="str">
        <f>VLOOKUP(A711,Sheet2!$A$2:$G$96,4,FALSE)</f>
        <v>PAH</v>
      </c>
      <c r="F711" s="1">
        <v>44879</v>
      </c>
      <c r="G711" t="str">
        <f t="shared" si="35"/>
        <v>inn</v>
      </c>
      <c r="H711">
        <v>0.80500000000000005</v>
      </c>
      <c r="I711" t="b">
        <f t="shared" si="33"/>
        <v>0</v>
      </c>
      <c r="J711" s="4">
        <v>0.80500000000000005</v>
      </c>
      <c r="K711" t="str">
        <f>IF(LEN(VLOOKUP(B711,Sheet2!$B$2:$G$96,5,FALSE))=0,"",VLOOKUP(B711,Sheet2!$B$2:$G$96,5,FALSE))</f>
        <v/>
      </c>
      <c r="L711" t="str">
        <f>IF(LEN(VLOOKUP(B711,Sheet2!$B$2:$G$96,6,FALSE))=0,"",VLOOKUP(B711,Sheet2!$B$2:$G$96,6,FALSE))</f>
        <v/>
      </c>
      <c r="M711" t="b">
        <f t="shared" si="34"/>
        <v>0</v>
      </c>
      <c r="N711">
        <v>152</v>
      </c>
      <c r="O711" t="b">
        <f>VLOOKUP(A711,Sheet2!$A$2:$G$74,5,FALSE)</f>
        <v>0</v>
      </c>
    </row>
    <row r="712" spans="1:15" x14ac:dyDescent="0.25">
      <c r="A712" s="6" t="s">
        <v>159</v>
      </c>
      <c r="B712" t="str">
        <f>VLOOKUP($A712,Sheet2!$A$2:$B$82,2,FALSE)</f>
        <v>Sum PAH carc</v>
      </c>
      <c r="C712" t="s">
        <v>11</v>
      </c>
      <c r="D712" t="str">
        <f>VLOOKUP(A712,Sheet2!$A$2:$G$96,3,FALSE)</f>
        <v>org milj</v>
      </c>
      <c r="E712" t="str">
        <f>VLOOKUP(A712,Sheet2!$A$2:$G$96,4,FALSE)</f>
        <v>PAH</v>
      </c>
      <c r="F712" s="1">
        <v>45000</v>
      </c>
      <c r="G712" t="str">
        <f t="shared" si="35"/>
        <v>inn</v>
      </c>
      <c r="H712" s="6">
        <v>0.48799999999999999</v>
      </c>
      <c r="I712" t="b">
        <f t="shared" si="33"/>
        <v>0</v>
      </c>
      <c r="J712" s="4">
        <v>0.48799999999999999</v>
      </c>
      <c r="K712" t="str">
        <f>IF(LEN(VLOOKUP(B712,Sheet2!$B$2:$G$96,5,FALSE))=0,"",VLOOKUP(B712,Sheet2!$B$2:$G$96,5,FALSE))</f>
        <v/>
      </c>
      <c r="L712" t="str">
        <f>IF(LEN(VLOOKUP(B712,Sheet2!$B$2:$G$96,6,FALSE))=0,"",VLOOKUP(B712,Sheet2!$B$2:$G$96,6,FALSE))</f>
        <v/>
      </c>
      <c r="M712" t="b">
        <f t="shared" si="34"/>
        <v>0</v>
      </c>
      <c r="N712">
        <v>152</v>
      </c>
      <c r="O712" t="b">
        <f>VLOOKUP(A712,Sheet2!$A$2:$G$74,5,FALSE)</f>
        <v>0</v>
      </c>
    </row>
    <row r="713" spans="1:15" x14ac:dyDescent="0.25">
      <c r="A713" t="s">
        <v>159</v>
      </c>
      <c r="B713" t="str">
        <f>VLOOKUP($A713,Sheet2!$A$2:$B$82,2,FALSE)</f>
        <v>Sum PAH carc</v>
      </c>
      <c r="C713" t="s">
        <v>11</v>
      </c>
      <c r="D713" t="str">
        <f>VLOOKUP(A713,Sheet2!$A$2:$G$96,3,FALSE)</f>
        <v>org milj</v>
      </c>
      <c r="E713" t="str">
        <f>VLOOKUP(A713,Sheet2!$A$2:$G$96,4,FALSE)</f>
        <v>PAH</v>
      </c>
      <c r="F713" s="1">
        <v>44858</v>
      </c>
      <c r="G713" t="str">
        <f t="shared" si="35"/>
        <v>ut</v>
      </c>
      <c r="H713">
        <v>0.13800000000000001</v>
      </c>
      <c r="I713" t="b">
        <f t="shared" si="33"/>
        <v>0</v>
      </c>
      <c r="J713" s="4">
        <v>0.13800000000000001</v>
      </c>
      <c r="K713" t="str">
        <f>IF(LEN(VLOOKUP(B713,Sheet2!$B$2:$G$96,5,FALSE))=0,"",VLOOKUP(B713,Sheet2!$B$2:$G$96,5,FALSE))</f>
        <v/>
      </c>
      <c r="L713" t="str">
        <f>IF(LEN(VLOOKUP(B713,Sheet2!$B$2:$G$96,6,FALSE))=0,"",VLOOKUP(B713,Sheet2!$B$2:$G$96,6,FALSE))</f>
        <v/>
      </c>
      <c r="M713" t="b">
        <f t="shared" si="34"/>
        <v>0</v>
      </c>
      <c r="N713">
        <v>151</v>
      </c>
      <c r="O713" t="b">
        <f>VLOOKUP(A713,Sheet2!$A$2:$G$74,5,FALSE)</f>
        <v>0</v>
      </c>
    </row>
    <row r="714" spans="1:15" x14ac:dyDescent="0.25">
      <c r="A714" t="s">
        <v>159</v>
      </c>
      <c r="B714" t="str">
        <f>VLOOKUP($A714,Sheet2!$A$2:$B$82,2,FALSE)</f>
        <v>Sum PAH carc</v>
      </c>
      <c r="C714" t="s">
        <v>11</v>
      </c>
      <c r="D714" t="str">
        <f>VLOOKUP(A714,Sheet2!$A$2:$G$96,3,FALSE)</f>
        <v>org milj</v>
      </c>
      <c r="E714" t="str">
        <f>VLOOKUP(A714,Sheet2!$A$2:$G$96,4,FALSE)</f>
        <v>PAH</v>
      </c>
      <c r="F714" s="1">
        <v>44865</v>
      </c>
      <c r="G714" t="str">
        <f t="shared" si="35"/>
        <v>ut</v>
      </c>
      <c r="H714">
        <v>0.17499999999999999</v>
      </c>
      <c r="I714" t="b">
        <f t="shared" si="33"/>
        <v>0</v>
      </c>
      <c r="J714" s="4">
        <v>0.17499999999999999</v>
      </c>
      <c r="K714" t="str">
        <f>IF(LEN(VLOOKUP(B714,Sheet2!$B$2:$G$96,5,FALSE))=0,"",VLOOKUP(B714,Sheet2!$B$2:$G$96,5,FALSE))</f>
        <v/>
      </c>
      <c r="L714" t="str">
        <f>IF(LEN(VLOOKUP(B714,Sheet2!$B$2:$G$96,6,FALSE))=0,"",VLOOKUP(B714,Sheet2!$B$2:$G$96,6,FALSE))</f>
        <v/>
      </c>
      <c r="M714" t="b">
        <f t="shared" si="34"/>
        <v>0</v>
      </c>
      <c r="N714">
        <v>151</v>
      </c>
      <c r="O714" t="b">
        <f>VLOOKUP(A714,Sheet2!$A$2:$G$74,5,FALSE)</f>
        <v>0</v>
      </c>
    </row>
    <row r="715" spans="1:15" x14ac:dyDescent="0.25">
      <c r="A715" t="s">
        <v>159</v>
      </c>
      <c r="B715" t="str">
        <f>VLOOKUP($A715,Sheet2!$A$2:$B$82,2,FALSE)</f>
        <v>Sum PAH carc</v>
      </c>
      <c r="C715" t="s">
        <v>11</v>
      </c>
      <c r="D715" t="str">
        <f>VLOOKUP(A715,Sheet2!$A$2:$G$96,3,FALSE)</f>
        <v>org milj</v>
      </c>
      <c r="E715" t="str">
        <f>VLOOKUP(A715,Sheet2!$A$2:$G$96,4,FALSE)</f>
        <v>PAH</v>
      </c>
      <c r="F715" s="1">
        <v>44872</v>
      </c>
      <c r="G715" t="str">
        <f t="shared" si="35"/>
        <v>ut</v>
      </c>
      <c r="H715">
        <v>0.159</v>
      </c>
      <c r="I715" t="b">
        <f t="shared" si="33"/>
        <v>0</v>
      </c>
      <c r="J715" s="4">
        <v>0.159</v>
      </c>
      <c r="K715" t="str">
        <f>IF(LEN(VLOOKUP(B715,Sheet2!$B$2:$G$96,5,FALSE))=0,"",VLOOKUP(B715,Sheet2!$B$2:$G$96,5,FALSE))</f>
        <v/>
      </c>
      <c r="L715" t="str">
        <f>IF(LEN(VLOOKUP(B715,Sheet2!$B$2:$G$96,6,FALSE))=0,"",VLOOKUP(B715,Sheet2!$B$2:$G$96,6,FALSE))</f>
        <v/>
      </c>
      <c r="M715" t="b">
        <f t="shared" si="34"/>
        <v>0</v>
      </c>
      <c r="N715">
        <v>151</v>
      </c>
      <c r="O715" t="b">
        <f>VLOOKUP(A715,Sheet2!$A$2:$G$74,5,FALSE)</f>
        <v>0</v>
      </c>
    </row>
    <row r="716" spans="1:15" x14ac:dyDescent="0.25">
      <c r="A716" t="s">
        <v>159</v>
      </c>
      <c r="B716" t="str">
        <f>VLOOKUP($A716,Sheet2!$A$2:$B$82,2,FALSE)</f>
        <v>Sum PAH carc</v>
      </c>
      <c r="C716" t="s">
        <v>11</v>
      </c>
      <c r="D716" t="str">
        <f>VLOOKUP(A716,Sheet2!$A$2:$G$96,3,FALSE)</f>
        <v>org milj</v>
      </c>
      <c r="E716" t="str">
        <f>VLOOKUP(A716,Sheet2!$A$2:$G$96,4,FALSE)</f>
        <v>PAH</v>
      </c>
      <c r="F716" s="1">
        <v>44886</v>
      </c>
      <c r="G716" t="str">
        <f t="shared" si="35"/>
        <v>ut</v>
      </c>
      <c r="H716">
        <v>6.3100000000000003E-2</v>
      </c>
      <c r="I716" t="b">
        <f t="shared" si="33"/>
        <v>0</v>
      </c>
      <c r="J716" s="4">
        <v>6.3100000000000003E-2</v>
      </c>
      <c r="K716" t="str">
        <f>IF(LEN(VLOOKUP(B716,Sheet2!$B$2:$G$96,5,FALSE))=0,"",VLOOKUP(B716,Sheet2!$B$2:$G$96,5,FALSE))</f>
        <v/>
      </c>
      <c r="L716" t="str">
        <f>IF(LEN(VLOOKUP(B716,Sheet2!$B$2:$G$96,6,FALSE))=0,"",VLOOKUP(B716,Sheet2!$B$2:$G$96,6,FALSE))</f>
        <v/>
      </c>
      <c r="M716" t="b">
        <f t="shared" si="34"/>
        <v>0</v>
      </c>
      <c r="N716">
        <v>151</v>
      </c>
      <c r="O716" t="b">
        <f>VLOOKUP(A716,Sheet2!$A$2:$G$74,5,FALSE)</f>
        <v>0</v>
      </c>
    </row>
    <row r="717" spans="1:15" x14ac:dyDescent="0.25">
      <c r="A717" t="s">
        <v>159</v>
      </c>
      <c r="B717" t="str">
        <f>VLOOKUP($A717,Sheet2!$A$2:$B$82,2,FALSE)</f>
        <v>Sum PAH carc</v>
      </c>
      <c r="C717" t="s">
        <v>11</v>
      </c>
      <c r="D717" t="str">
        <f>VLOOKUP(A717,Sheet2!$A$2:$G$96,3,FALSE)</f>
        <v>org milj</v>
      </c>
      <c r="E717" t="str">
        <f>VLOOKUP(A717,Sheet2!$A$2:$G$96,4,FALSE)</f>
        <v>PAH</v>
      </c>
      <c r="F717" s="1">
        <v>44907</v>
      </c>
      <c r="G717" t="str">
        <f t="shared" si="35"/>
        <v>ut</v>
      </c>
      <c r="H717">
        <v>0.109</v>
      </c>
      <c r="I717" t="b">
        <f t="shared" si="33"/>
        <v>0</v>
      </c>
      <c r="J717" s="4">
        <v>0.109</v>
      </c>
      <c r="K717" t="str">
        <f>IF(LEN(VLOOKUP(B717,Sheet2!$B$2:$G$96,5,FALSE))=0,"",VLOOKUP(B717,Sheet2!$B$2:$G$96,5,FALSE))</f>
        <v/>
      </c>
      <c r="L717" t="str">
        <f>IF(LEN(VLOOKUP(B717,Sheet2!$B$2:$G$96,6,FALSE))=0,"",VLOOKUP(B717,Sheet2!$B$2:$G$96,6,FALSE))</f>
        <v/>
      </c>
      <c r="M717" t="b">
        <f t="shared" si="34"/>
        <v>0</v>
      </c>
      <c r="N717">
        <v>151</v>
      </c>
      <c r="O717" t="b">
        <f>VLOOKUP(A717,Sheet2!$A$2:$G$74,5,FALSE)</f>
        <v>0</v>
      </c>
    </row>
    <row r="718" spans="1:15" x14ac:dyDescent="0.25">
      <c r="A718" t="s">
        <v>159</v>
      </c>
      <c r="B718" t="str">
        <f>VLOOKUP($A718,Sheet2!$A$2:$B$82,2,FALSE)</f>
        <v>Sum PAH carc</v>
      </c>
      <c r="C718" t="s">
        <v>11</v>
      </c>
      <c r="D718" t="str">
        <f>VLOOKUP(A718,Sheet2!$A$2:$G$96,3,FALSE)</f>
        <v>org milj</v>
      </c>
      <c r="E718" t="str">
        <f>VLOOKUP(A718,Sheet2!$A$2:$G$96,4,FALSE)</f>
        <v>PAH</v>
      </c>
      <c r="F718" s="1">
        <v>44970</v>
      </c>
      <c r="G718" t="str">
        <f t="shared" si="35"/>
        <v>ut</v>
      </c>
      <c r="H718">
        <v>9.1200000000000003E-2</v>
      </c>
      <c r="I718" t="b">
        <f t="shared" si="33"/>
        <v>0</v>
      </c>
      <c r="J718" s="4">
        <v>9.1200000000000003E-2</v>
      </c>
      <c r="K718" t="str">
        <f>IF(LEN(VLOOKUP(B718,Sheet2!$B$2:$G$96,5,FALSE))=0,"",VLOOKUP(B718,Sheet2!$B$2:$G$96,5,FALSE))</f>
        <v/>
      </c>
      <c r="L718" t="str">
        <f>IF(LEN(VLOOKUP(B718,Sheet2!$B$2:$G$96,6,FALSE))=0,"",VLOOKUP(B718,Sheet2!$B$2:$G$96,6,FALSE))</f>
        <v/>
      </c>
      <c r="M718" t="b">
        <f t="shared" si="34"/>
        <v>0</v>
      </c>
      <c r="N718">
        <v>151</v>
      </c>
      <c r="O718" t="b">
        <f>VLOOKUP(A718,Sheet2!$A$2:$G$74,5,FALSE)</f>
        <v>0</v>
      </c>
    </row>
    <row r="719" spans="1:15" x14ac:dyDescent="0.25">
      <c r="A719" t="s">
        <v>159</v>
      </c>
      <c r="B719" t="str">
        <f>VLOOKUP($A719,Sheet2!$A$2:$B$82,2,FALSE)</f>
        <v>Sum PAH carc</v>
      </c>
      <c r="C719" t="s">
        <v>11</v>
      </c>
      <c r="D719" t="str">
        <f>VLOOKUP(A719,Sheet2!$A$2:$G$96,3,FALSE)</f>
        <v>org milj</v>
      </c>
      <c r="E719" t="str">
        <f>VLOOKUP(A719,Sheet2!$A$2:$G$96,4,FALSE)</f>
        <v>PAH</v>
      </c>
      <c r="F719" s="1">
        <v>44984</v>
      </c>
      <c r="G719" t="str">
        <f t="shared" si="35"/>
        <v>ut</v>
      </c>
      <c r="H719" t="s">
        <v>28</v>
      </c>
      <c r="I719" t="b">
        <f t="shared" si="33"/>
        <v>1</v>
      </c>
      <c r="J719" s="4">
        <v>3.5000000000000003E-2</v>
      </c>
      <c r="K719" t="str">
        <f>IF(LEN(VLOOKUP(B719,Sheet2!$B$2:$G$96,5,FALSE))=0,"",VLOOKUP(B719,Sheet2!$B$2:$G$96,5,FALSE))</f>
        <v/>
      </c>
      <c r="L719" t="str">
        <f>IF(LEN(VLOOKUP(B719,Sheet2!$B$2:$G$96,6,FALSE))=0,"",VLOOKUP(B719,Sheet2!$B$2:$G$96,6,FALSE))</f>
        <v/>
      </c>
      <c r="M719" t="b">
        <f t="shared" si="34"/>
        <v>0</v>
      </c>
      <c r="N719">
        <v>151</v>
      </c>
      <c r="O719" t="b">
        <f>VLOOKUP(A719,Sheet2!$A$2:$G$74,5,FALSE)</f>
        <v>0</v>
      </c>
    </row>
    <row r="720" spans="1:15" x14ac:dyDescent="0.25">
      <c r="A720" t="s">
        <v>159</v>
      </c>
      <c r="B720" t="str">
        <f>VLOOKUP($A720,Sheet2!$A$2:$B$82,2,FALSE)</f>
        <v>Sum PAH carc</v>
      </c>
      <c r="C720" t="s">
        <v>11</v>
      </c>
      <c r="D720" t="str">
        <f>VLOOKUP(A720,Sheet2!$A$2:$G$96,3,FALSE)</f>
        <v>org milj</v>
      </c>
      <c r="E720" t="str">
        <f>VLOOKUP(A720,Sheet2!$A$2:$G$96,4,FALSE)</f>
        <v>PAH</v>
      </c>
      <c r="F720" s="1">
        <v>44879</v>
      </c>
      <c r="G720" t="str">
        <f t="shared" si="35"/>
        <v>ut</v>
      </c>
      <c r="H720">
        <v>2.4E-2</v>
      </c>
      <c r="I720" t="b">
        <f t="shared" si="33"/>
        <v>0</v>
      </c>
      <c r="J720" s="4">
        <v>2.4E-2</v>
      </c>
      <c r="K720" t="str">
        <f>IF(LEN(VLOOKUP(B720,Sheet2!$B$2:$G$96,5,FALSE))=0,"",VLOOKUP(B720,Sheet2!$B$2:$G$96,5,FALSE))</f>
        <v/>
      </c>
      <c r="L720" t="str">
        <f>IF(LEN(VLOOKUP(B720,Sheet2!$B$2:$G$96,6,FALSE))=0,"",VLOOKUP(B720,Sheet2!$B$2:$G$96,6,FALSE))</f>
        <v/>
      </c>
      <c r="M720" t="b">
        <f t="shared" si="34"/>
        <v>0</v>
      </c>
      <c r="N720">
        <v>151</v>
      </c>
      <c r="O720" t="b">
        <f>VLOOKUP(A720,Sheet2!$A$2:$G$74,5,FALSE)</f>
        <v>0</v>
      </c>
    </row>
    <row r="721" spans="1:15" x14ac:dyDescent="0.25">
      <c r="A721" s="6" t="s">
        <v>159</v>
      </c>
      <c r="B721" t="str">
        <f>VLOOKUP($A721,Sheet2!$A$2:$B$82,2,FALSE)</f>
        <v>Sum PAH carc</v>
      </c>
      <c r="C721" t="s">
        <v>11</v>
      </c>
      <c r="D721" t="str">
        <f>VLOOKUP(A721,Sheet2!$A$2:$G$96,3,FALSE)</f>
        <v>org milj</v>
      </c>
      <c r="E721" t="str">
        <f>VLOOKUP(A721,Sheet2!$A$2:$G$96,4,FALSE)</f>
        <v>PAH</v>
      </c>
      <c r="F721" s="1">
        <v>45000</v>
      </c>
      <c r="G721" t="str">
        <f t="shared" si="35"/>
        <v>ut</v>
      </c>
      <c r="H721" s="6" t="s">
        <v>133</v>
      </c>
      <c r="I721" t="b">
        <f t="shared" si="33"/>
        <v>1</v>
      </c>
      <c r="J721" s="4">
        <v>3.5000000000000003E-2</v>
      </c>
      <c r="K721" t="str">
        <f>IF(LEN(VLOOKUP(B721,Sheet2!$B$2:$G$96,5,FALSE))=0,"",VLOOKUP(B721,Sheet2!$B$2:$G$96,5,FALSE))</f>
        <v/>
      </c>
      <c r="L721" t="str">
        <f>IF(LEN(VLOOKUP(B721,Sheet2!$B$2:$G$96,6,FALSE))=0,"",VLOOKUP(B721,Sheet2!$B$2:$G$96,6,FALSE))</f>
        <v/>
      </c>
      <c r="M721" t="b">
        <f t="shared" si="34"/>
        <v>0</v>
      </c>
      <c r="N721">
        <v>151</v>
      </c>
      <c r="O721" t="b">
        <f>VLOOKUP(A721,Sheet2!$A$2:$G$74,5,FALSE)</f>
        <v>0</v>
      </c>
    </row>
    <row r="722" spans="1:15" x14ac:dyDescent="0.25">
      <c r="A722" s="6" t="s">
        <v>159</v>
      </c>
      <c r="B722" t="str">
        <f>VLOOKUP($A722,Sheet2!$A$2:$B$82,2,FALSE)</f>
        <v>Sum PAH carc</v>
      </c>
      <c r="C722" s="7" t="s">
        <v>121</v>
      </c>
      <c r="D722" t="str">
        <f>VLOOKUP(A722,Sheet2!$A$2:$G$96,3,FALSE)</f>
        <v>org milj</v>
      </c>
      <c r="E722" t="str">
        <f>VLOOKUP(A722,Sheet2!$A$2:$G$96,4,FALSE)</f>
        <v>PAH</v>
      </c>
      <c r="F722" s="1">
        <v>45000</v>
      </c>
      <c r="G722" t="str">
        <f t="shared" si="35"/>
        <v>slamtank</v>
      </c>
      <c r="H722" s="7">
        <v>4.8</v>
      </c>
      <c r="I722" t="b">
        <f t="shared" si="33"/>
        <v>0</v>
      </c>
      <c r="J722" s="4">
        <v>4.8</v>
      </c>
      <c r="K722" t="str">
        <f>IF(LEN(VLOOKUP(B722,Sheet2!$B$2:$G$96,5,FALSE))=0,"",VLOOKUP(B722,Sheet2!$B$2:$G$96,5,FALSE))</f>
        <v/>
      </c>
      <c r="L722" t="str">
        <f>IF(LEN(VLOOKUP(B722,Sheet2!$B$2:$G$96,6,FALSE))=0,"",VLOOKUP(B722,Sheet2!$B$2:$G$96,6,FALSE))</f>
        <v/>
      </c>
      <c r="M722" t="b">
        <f t="shared" si="34"/>
        <v>0</v>
      </c>
      <c r="N722">
        <v>153</v>
      </c>
      <c r="O722" t="b">
        <f>VLOOKUP(A722,Sheet2!$A$2:$G$74,5,FALSE)</f>
        <v>0</v>
      </c>
    </row>
    <row r="723" spans="1:15" x14ac:dyDescent="0.25">
      <c r="A723" s="6" t="s">
        <v>159</v>
      </c>
      <c r="B723" t="str">
        <f>VLOOKUP($A723,Sheet2!$A$2:$B$82,2,FALSE)</f>
        <v>Sum PAH carc</v>
      </c>
      <c r="C723" s="6" t="s">
        <v>121</v>
      </c>
      <c r="D723" t="str">
        <f>VLOOKUP(A723,Sheet2!$A$2:$G$96,3,FALSE)</f>
        <v>org milj</v>
      </c>
      <c r="E723" t="str">
        <f>VLOOKUP(A723,Sheet2!$A$2:$G$96,4,FALSE)</f>
        <v>PAH</v>
      </c>
      <c r="F723" s="1">
        <v>45000</v>
      </c>
      <c r="G723" t="str">
        <f t="shared" si="35"/>
        <v>inn</v>
      </c>
      <c r="H723" s="6"/>
      <c r="I723" t="str">
        <f t="shared" si="33"/>
        <v/>
      </c>
      <c r="J723" s="4" t="s">
        <v>119</v>
      </c>
      <c r="K723" t="str">
        <f>IF(LEN(VLOOKUP(B723,Sheet2!$B$2:$G$96,5,FALSE))=0,"",VLOOKUP(B723,Sheet2!$B$2:$G$96,5,FALSE))</f>
        <v/>
      </c>
      <c r="L723" t="str">
        <f>IF(LEN(VLOOKUP(B723,Sheet2!$B$2:$G$96,6,FALSE))=0,"",VLOOKUP(B723,Sheet2!$B$2:$G$96,6,FALSE))</f>
        <v/>
      </c>
      <c r="M723" t="b">
        <f t="shared" si="34"/>
        <v>0</v>
      </c>
      <c r="N723">
        <v>152</v>
      </c>
      <c r="O723" t="b">
        <f>VLOOKUP(A723,Sheet2!$A$2:$G$74,5,FALSE)</f>
        <v>0</v>
      </c>
    </row>
    <row r="724" spans="1:15" x14ac:dyDescent="0.25">
      <c r="A724" s="6" t="s">
        <v>159</v>
      </c>
      <c r="B724" t="str">
        <f>VLOOKUP($A724,Sheet2!$A$2:$B$82,2,FALSE)</f>
        <v>Sum PAH carc</v>
      </c>
      <c r="C724" s="6" t="s">
        <v>121</v>
      </c>
      <c r="D724" t="str">
        <f>VLOOKUP(A724,Sheet2!$A$2:$G$96,3,FALSE)</f>
        <v>org milj</v>
      </c>
      <c r="E724" t="str">
        <f>VLOOKUP(A724,Sheet2!$A$2:$G$96,4,FALSE)</f>
        <v>PAH</v>
      </c>
      <c r="F724" s="1">
        <v>45000</v>
      </c>
      <c r="G724" t="str">
        <f t="shared" si="35"/>
        <v>ut</v>
      </c>
      <c r="H724" s="6"/>
      <c r="I724" t="str">
        <f t="shared" si="33"/>
        <v/>
      </c>
      <c r="J724" s="4" t="s">
        <v>119</v>
      </c>
      <c r="K724" t="str">
        <f>IF(LEN(VLOOKUP(B724,Sheet2!$B$2:$G$96,5,FALSE))=0,"",VLOOKUP(B724,Sheet2!$B$2:$G$96,5,FALSE))</f>
        <v/>
      </c>
      <c r="L724" t="str">
        <f>IF(LEN(VLOOKUP(B724,Sheet2!$B$2:$G$96,6,FALSE))=0,"",VLOOKUP(B724,Sheet2!$B$2:$G$96,6,FALSE))</f>
        <v/>
      </c>
      <c r="M724" t="b">
        <f t="shared" si="34"/>
        <v>0</v>
      </c>
      <c r="N724">
        <v>151</v>
      </c>
      <c r="O724" t="b">
        <f>VLOOKUP(A724,Sheet2!$A$2:$G$74,5,FALSE)</f>
        <v>0</v>
      </c>
    </row>
    <row r="725" spans="1:15" x14ac:dyDescent="0.25">
      <c r="A725" s="7" t="s">
        <v>176</v>
      </c>
      <c r="B725" t="str">
        <f>VLOOKUP($A725,Sheet2!$A$2:$B$82,2,FALSE)</f>
        <v>Sum PAH-16</v>
      </c>
      <c r="C725" t="s">
        <v>11</v>
      </c>
      <c r="D725" t="str">
        <f>VLOOKUP(A725,Sheet2!$A$2:$G$96,3,FALSE)</f>
        <v>org milj</v>
      </c>
      <c r="E725" t="str">
        <f>VLOOKUP(A725,Sheet2!$A$2:$G$96,4,FALSE)</f>
        <v>PAH</v>
      </c>
      <c r="F725" s="1">
        <v>45000</v>
      </c>
      <c r="G725" t="str">
        <f t="shared" si="35"/>
        <v>slamtank</v>
      </c>
      <c r="H725" s="7"/>
      <c r="I725" t="str">
        <f t="shared" si="33"/>
        <v/>
      </c>
      <c r="J725" s="4" t="s">
        <v>119</v>
      </c>
      <c r="K725" t="str">
        <f>IF(LEN(VLOOKUP(B725,Sheet2!$B$2:$G$96,5,FALSE))=0,"",VLOOKUP(B725,Sheet2!$B$2:$G$96,5,FALSE))</f>
        <v>målekrav</v>
      </c>
      <c r="L725" t="str">
        <f>IF(LEN(VLOOKUP(B725,Sheet2!$B$2:$G$96,6,FALSE))=0,"",VLOOKUP(B725,Sheet2!$B$2:$G$96,6,FALSE))</f>
        <v/>
      </c>
      <c r="M725" t="b">
        <f t="shared" si="34"/>
        <v>0</v>
      </c>
      <c r="N725">
        <v>153</v>
      </c>
      <c r="O725" t="b">
        <f>VLOOKUP(A725,Sheet2!$A$2:$G$74,5,FALSE)</f>
        <v>1</v>
      </c>
    </row>
    <row r="726" spans="1:15" x14ac:dyDescent="0.25">
      <c r="A726" t="s">
        <v>176</v>
      </c>
      <c r="B726" t="str">
        <f>VLOOKUP($A726,Sheet2!$A$2:$B$82,2,FALSE)</f>
        <v>Sum PAH-16</v>
      </c>
      <c r="C726" t="s">
        <v>11</v>
      </c>
      <c r="D726" t="str">
        <f>VLOOKUP(A726,Sheet2!$A$2:$G$96,3,FALSE)</f>
        <v>org milj</v>
      </c>
      <c r="E726" t="str">
        <f>VLOOKUP(A726,Sheet2!$A$2:$G$96,4,FALSE)</f>
        <v>PAH</v>
      </c>
      <c r="F726" s="1">
        <v>44858</v>
      </c>
      <c r="G726" t="str">
        <f t="shared" si="35"/>
        <v>inn</v>
      </c>
      <c r="H726">
        <v>10.8</v>
      </c>
      <c r="I726" t="b">
        <f t="shared" si="33"/>
        <v>0</v>
      </c>
      <c r="J726" s="4">
        <v>10.8</v>
      </c>
      <c r="K726" t="str">
        <f>IF(LEN(VLOOKUP(B726,Sheet2!$B$2:$G$96,5,FALSE))=0,"",VLOOKUP(B726,Sheet2!$B$2:$G$96,5,FALSE))</f>
        <v>målekrav</v>
      </c>
      <c r="L726" t="str">
        <f>IF(LEN(VLOOKUP(B726,Sheet2!$B$2:$G$96,6,FALSE))=0,"",VLOOKUP(B726,Sheet2!$B$2:$G$96,6,FALSE))</f>
        <v/>
      </c>
      <c r="M726" t="b">
        <f t="shared" si="34"/>
        <v>0</v>
      </c>
      <c r="N726">
        <v>152</v>
      </c>
      <c r="O726" t="b">
        <f>VLOOKUP(A726,Sheet2!$A$2:$G$74,5,FALSE)</f>
        <v>1</v>
      </c>
    </row>
    <row r="727" spans="1:15" x14ac:dyDescent="0.25">
      <c r="A727" t="s">
        <v>176</v>
      </c>
      <c r="B727" t="str">
        <f>VLOOKUP($A727,Sheet2!$A$2:$B$82,2,FALSE)</f>
        <v>Sum PAH-16</v>
      </c>
      <c r="C727" t="s">
        <v>11</v>
      </c>
      <c r="D727" t="str">
        <f>VLOOKUP(A727,Sheet2!$A$2:$G$96,3,FALSE)</f>
        <v>org milj</v>
      </c>
      <c r="E727" t="str">
        <f>VLOOKUP(A727,Sheet2!$A$2:$G$96,4,FALSE)</f>
        <v>PAH</v>
      </c>
      <c r="F727" s="1">
        <v>44865</v>
      </c>
      <c r="G727" t="str">
        <f t="shared" si="35"/>
        <v>inn</v>
      </c>
      <c r="H727">
        <v>7.13</v>
      </c>
      <c r="I727" t="b">
        <f t="shared" si="33"/>
        <v>0</v>
      </c>
      <c r="J727" s="4">
        <v>7.13</v>
      </c>
      <c r="K727" t="str">
        <f>IF(LEN(VLOOKUP(B727,Sheet2!$B$2:$G$96,5,FALSE))=0,"",VLOOKUP(B727,Sheet2!$B$2:$G$96,5,FALSE))</f>
        <v>målekrav</v>
      </c>
      <c r="L727" t="str">
        <f>IF(LEN(VLOOKUP(B727,Sheet2!$B$2:$G$96,6,FALSE))=0,"",VLOOKUP(B727,Sheet2!$B$2:$G$96,6,FALSE))</f>
        <v/>
      </c>
      <c r="M727" t="b">
        <f t="shared" si="34"/>
        <v>0</v>
      </c>
      <c r="N727">
        <v>152</v>
      </c>
      <c r="O727" t="b">
        <f>VLOOKUP(A727,Sheet2!$A$2:$G$74,5,FALSE)</f>
        <v>1</v>
      </c>
    </row>
    <row r="728" spans="1:15" x14ac:dyDescent="0.25">
      <c r="A728" t="s">
        <v>176</v>
      </c>
      <c r="B728" t="str">
        <f>VLOOKUP($A728,Sheet2!$A$2:$B$82,2,FALSE)</f>
        <v>Sum PAH-16</v>
      </c>
      <c r="C728" t="s">
        <v>11</v>
      </c>
      <c r="D728" t="str">
        <f>VLOOKUP(A728,Sheet2!$A$2:$G$96,3,FALSE)</f>
        <v>org milj</v>
      </c>
      <c r="E728" t="str">
        <f>VLOOKUP(A728,Sheet2!$A$2:$G$96,4,FALSE)</f>
        <v>PAH</v>
      </c>
      <c r="F728" s="1">
        <v>44872</v>
      </c>
      <c r="G728" t="str">
        <f t="shared" si="35"/>
        <v>inn</v>
      </c>
      <c r="H728">
        <v>7.08</v>
      </c>
      <c r="I728" t="b">
        <f t="shared" si="33"/>
        <v>0</v>
      </c>
      <c r="J728" s="4">
        <v>7.08</v>
      </c>
      <c r="K728" t="str">
        <f>IF(LEN(VLOOKUP(B728,Sheet2!$B$2:$G$96,5,FALSE))=0,"",VLOOKUP(B728,Sheet2!$B$2:$G$96,5,FALSE))</f>
        <v>målekrav</v>
      </c>
      <c r="L728" t="str">
        <f>IF(LEN(VLOOKUP(B728,Sheet2!$B$2:$G$96,6,FALSE))=0,"",VLOOKUP(B728,Sheet2!$B$2:$G$96,6,FALSE))</f>
        <v/>
      </c>
      <c r="M728" t="b">
        <f t="shared" si="34"/>
        <v>0</v>
      </c>
      <c r="N728">
        <v>152</v>
      </c>
      <c r="O728" t="b">
        <f>VLOOKUP(A728,Sheet2!$A$2:$G$74,5,FALSE)</f>
        <v>1</v>
      </c>
    </row>
    <row r="729" spans="1:15" x14ac:dyDescent="0.25">
      <c r="A729" t="s">
        <v>176</v>
      </c>
      <c r="B729" t="str">
        <f>VLOOKUP($A729,Sheet2!$A$2:$B$82,2,FALSE)</f>
        <v>Sum PAH-16</v>
      </c>
      <c r="C729" t="s">
        <v>11</v>
      </c>
      <c r="D729" t="str">
        <f>VLOOKUP(A729,Sheet2!$A$2:$G$96,3,FALSE)</f>
        <v>org milj</v>
      </c>
      <c r="E729" t="str">
        <f>VLOOKUP(A729,Sheet2!$A$2:$G$96,4,FALSE)</f>
        <v>PAH</v>
      </c>
      <c r="F729" s="1">
        <v>44886</v>
      </c>
      <c r="G729" t="str">
        <f t="shared" si="35"/>
        <v>inn</v>
      </c>
      <c r="H729">
        <v>6.92</v>
      </c>
      <c r="I729" t="b">
        <f t="shared" si="33"/>
        <v>0</v>
      </c>
      <c r="J729" s="4">
        <v>6.92</v>
      </c>
      <c r="K729" t="str">
        <f>IF(LEN(VLOOKUP(B729,Sheet2!$B$2:$G$96,5,FALSE))=0,"",VLOOKUP(B729,Sheet2!$B$2:$G$96,5,FALSE))</f>
        <v>målekrav</v>
      </c>
      <c r="L729" t="str">
        <f>IF(LEN(VLOOKUP(B729,Sheet2!$B$2:$G$96,6,FALSE))=0,"",VLOOKUP(B729,Sheet2!$B$2:$G$96,6,FALSE))</f>
        <v/>
      </c>
      <c r="M729" t="b">
        <f t="shared" si="34"/>
        <v>0</v>
      </c>
      <c r="N729">
        <v>152</v>
      </c>
      <c r="O729" t="b">
        <f>VLOOKUP(A729,Sheet2!$A$2:$G$74,5,FALSE)</f>
        <v>1</v>
      </c>
    </row>
    <row r="730" spans="1:15" x14ac:dyDescent="0.25">
      <c r="A730" t="s">
        <v>176</v>
      </c>
      <c r="B730" t="str">
        <f>VLOOKUP($A730,Sheet2!$A$2:$B$82,2,FALSE)</f>
        <v>Sum PAH-16</v>
      </c>
      <c r="C730" t="s">
        <v>11</v>
      </c>
      <c r="D730" t="str">
        <f>VLOOKUP(A730,Sheet2!$A$2:$G$96,3,FALSE)</f>
        <v>org milj</v>
      </c>
      <c r="E730" t="str">
        <f>VLOOKUP(A730,Sheet2!$A$2:$G$96,4,FALSE)</f>
        <v>PAH</v>
      </c>
      <c r="F730" s="1">
        <v>44907</v>
      </c>
      <c r="G730" t="str">
        <f t="shared" si="35"/>
        <v>inn</v>
      </c>
      <c r="I730" t="str">
        <f t="shared" si="33"/>
        <v/>
      </c>
      <c r="K730" t="str">
        <f>IF(LEN(VLOOKUP(B730,Sheet2!$B$2:$G$96,5,FALSE))=0,"",VLOOKUP(B730,Sheet2!$B$2:$G$96,5,FALSE))</f>
        <v>målekrav</v>
      </c>
      <c r="L730" t="str">
        <f>IF(LEN(VLOOKUP(B730,Sheet2!$B$2:$G$96,6,FALSE))=0,"",VLOOKUP(B730,Sheet2!$B$2:$G$96,6,FALSE))</f>
        <v/>
      </c>
      <c r="M730" t="str">
        <f t="shared" si="34"/>
        <v/>
      </c>
      <c r="N730">
        <v>152</v>
      </c>
      <c r="O730" t="b">
        <f>VLOOKUP(A730,Sheet2!$A$2:$G$74,5,FALSE)</f>
        <v>1</v>
      </c>
    </row>
    <row r="731" spans="1:15" x14ac:dyDescent="0.25">
      <c r="A731" t="s">
        <v>176</v>
      </c>
      <c r="B731" t="str">
        <f>VLOOKUP($A731,Sheet2!$A$2:$B$82,2,FALSE)</f>
        <v>Sum PAH-16</v>
      </c>
      <c r="C731" t="s">
        <v>11</v>
      </c>
      <c r="D731" t="str">
        <f>VLOOKUP(A731,Sheet2!$A$2:$G$96,3,FALSE)</f>
        <v>org milj</v>
      </c>
      <c r="E731" t="str">
        <f>VLOOKUP(A731,Sheet2!$A$2:$G$96,4,FALSE)</f>
        <v>PAH</v>
      </c>
      <c r="F731" s="1">
        <v>44970</v>
      </c>
      <c r="G731" t="str">
        <f t="shared" si="35"/>
        <v>inn</v>
      </c>
      <c r="H731">
        <v>8.51</v>
      </c>
      <c r="I731" t="b">
        <f t="shared" si="33"/>
        <v>0</v>
      </c>
      <c r="J731" s="4">
        <v>8.51</v>
      </c>
      <c r="K731" t="str">
        <f>IF(LEN(VLOOKUP(B731,Sheet2!$B$2:$G$96,5,FALSE))=0,"",VLOOKUP(B731,Sheet2!$B$2:$G$96,5,FALSE))</f>
        <v>målekrav</v>
      </c>
      <c r="L731" t="str">
        <f>IF(LEN(VLOOKUP(B731,Sheet2!$B$2:$G$96,6,FALSE))=0,"",VLOOKUP(B731,Sheet2!$B$2:$G$96,6,FALSE))</f>
        <v/>
      </c>
      <c r="M731" t="b">
        <f t="shared" si="34"/>
        <v>0</v>
      </c>
      <c r="N731">
        <v>152</v>
      </c>
      <c r="O731" t="b">
        <f>VLOOKUP(A731,Sheet2!$A$2:$G$74,5,FALSE)</f>
        <v>1</v>
      </c>
    </row>
    <row r="732" spans="1:15" x14ac:dyDescent="0.25">
      <c r="A732" t="s">
        <v>176</v>
      </c>
      <c r="B732" t="str">
        <f>VLOOKUP($A732,Sheet2!$A$2:$B$82,2,FALSE)</f>
        <v>Sum PAH-16</v>
      </c>
      <c r="C732" t="s">
        <v>11</v>
      </c>
      <c r="D732" t="str">
        <f>VLOOKUP(A732,Sheet2!$A$2:$G$96,3,FALSE)</f>
        <v>org milj</v>
      </c>
      <c r="E732" t="str">
        <f>VLOOKUP(A732,Sheet2!$A$2:$G$96,4,FALSE)</f>
        <v>PAH</v>
      </c>
      <c r="F732" s="1">
        <v>44984</v>
      </c>
      <c r="G732" t="str">
        <f t="shared" si="35"/>
        <v>inn</v>
      </c>
      <c r="H732">
        <v>11</v>
      </c>
      <c r="I732" t="b">
        <f t="shared" si="33"/>
        <v>0</v>
      </c>
      <c r="J732" s="4">
        <v>11</v>
      </c>
      <c r="K732" t="str">
        <f>IF(LEN(VLOOKUP(B732,Sheet2!$B$2:$G$96,5,FALSE))=0,"",VLOOKUP(B732,Sheet2!$B$2:$G$96,5,FALSE))</f>
        <v>målekrav</v>
      </c>
      <c r="L732" t="str">
        <f>IF(LEN(VLOOKUP(B732,Sheet2!$B$2:$G$96,6,FALSE))=0,"",VLOOKUP(B732,Sheet2!$B$2:$G$96,6,FALSE))</f>
        <v/>
      </c>
      <c r="M732" t="b">
        <f t="shared" si="34"/>
        <v>0</v>
      </c>
      <c r="N732">
        <v>152</v>
      </c>
      <c r="O732" t="b">
        <f>VLOOKUP(A732,Sheet2!$A$2:$G$74,5,FALSE)</f>
        <v>1</v>
      </c>
    </row>
    <row r="733" spans="1:15" x14ac:dyDescent="0.25">
      <c r="A733" t="s">
        <v>176</v>
      </c>
      <c r="B733" t="str">
        <f>VLOOKUP($A733,Sheet2!$A$2:$B$82,2,FALSE)</f>
        <v>Sum PAH-16</v>
      </c>
      <c r="C733" t="s">
        <v>11</v>
      </c>
      <c r="D733" t="str">
        <f>VLOOKUP(A733,Sheet2!$A$2:$G$96,3,FALSE)</f>
        <v>org milj</v>
      </c>
      <c r="E733" t="str">
        <f>VLOOKUP(A733,Sheet2!$A$2:$G$96,4,FALSE)</f>
        <v>PAH</v>
      </c>
      <c r="F733" s="1">
        <v>44879</v>
      </c>
      <c r="G733" t="str">
        <f t="shared" si="35"/>
        <v>inn</v>
      </c>
      <c r="H733">
        <v>4.7699999999999996</v>
      </c>
      <c r="I733" t="b">
        <f t="shared" si="33"/>
        <v>0</v>
      </c>
      <c r="J733" s="4">
        <v>4.7699999999999996</v>
      </c>
      <c r="K733" t="str">
        <f>IF(LEN(VLOOKUP(B733,Sheet2!$B$2:$G$96,5,FALSE))=0,"",VLOOKUP(B733,Sheet2!$B$2:$G$96,5,FALSE))</f>
        <v>målekrav</v>
      </c>
      <c r="L733" t="str">
        <f>IF(LEN(VLOOKUP(B733,Sheet2!$B$2:$G$96,6,FALSE))=0,"",VLOOKUP(B733,Sheet2!$B$2:$G$96,6,FALSE))</f>
        <v/>
      </c>
      <c r="M733" t="b">
        <f t="shared" si="34"/>
        <v>0</v>
      </c>
      <c r="N733">
        <v>152</v>
      </c>
      <c r="O733" t="b">
        <f>VLOOKUP(A733,Sheet2!$A$2:$G$74,5,FALSE)</f>
        <v>1</v>
      </c>
    </row>
    <row r="734" spans="1:15" x14ac:dyDescent="0.25">
      <c r="A734" s="7" t="s">
        <v>176</v>
      </c>
      <c r="B734" t="str">
        <f>VLOOKUP($A734,Sheet2!$A$2:$B$82,2,FALSE)</f>
        <v>Sum PAH-16</v>
      </c>
      <c r="C734" t="s">
        <v>11</v>
      </c>
      <c r="D734" t="str">
        <f>VLOOKUP(A734,Sheet2!$A$2:$G$96,3,FALSE)</f>
        <v>org milj</v>
      </c>
      <c r="E734" t="str">
        <f>VLOOKUP(A734,Sheet2!$A$2:$G$96,4,FALSE)</f>
        <v>PAH</v>
      </c>
      <c r="F734" s="1">
        <v>45000</v>
      </c>
      <c r="G734" t="str">
        <f t="shared" si="35"/>
        <v>inn</v>
      </c>
      <c r="H734" s="6">
        <v>3.79</v>
      </c>
      <c r="I734" t="b">
        <f t="shared" si="33"/>
        <v>0</v>
      </c>
      <c r="J734" s="4">
        <v>3.79</v>
      </c>
      <c r="K734" t="str">
        <f>IF(LEN(VLOOKUP(B734,Sheet2!$B$2:$G$96,5,FALSE))=0,"",VLOOKUP(B734,Sheet2!$B$2:$G$96,5,FALSE))</f>
        <v>målekrav</v>
      </c>
      <c r="L734" t="str">
        <f>IF(LEN(VLOOKUP(B734,Sheet2!$B$2:$G$96,6,FALSE))=0,"",VLOOKUP(B734,Sheet2!$B$2:$G$96,6,FALSE))</f>
        <v/>
      </c>
      <c r="M734" t="b">
        <f t="shared" si="34"/>
        <v>0</v>
      </c>
      <c r="N734">
        <v>152</v>
      </c>
      <c r="O734" t="b">
        <f>VLOOKUP(A734,Sheet2!$A$2:$G$74,5,FALSE)</f>
        <v>1</v>
      </c>
    </row>
    <row r="735" spans="1:15" x14ac:dyDescent="0.25">
      <c r="A735" t="s">
        <v>176</v>
      </c>
      <c r="B735" t="str">
        <f>VLOOKUP($A735,Sheet2!$A$2:$B$82,2,FALSE)</f>
        <v>Sum PAH-16</v>
      </c>
      <c r="C735" t="s">
        <v>11</v>
      </c>
      <c r="D735" t="str">
        <f>VLOOKUP(A735,Sheet2!$A$2:$G$96,3,FALSE)</f>
        <v>org milj</v>
      </c>
      <c r="E735" t="str">
        <f>VLOOKUP(A735,Sheet2!$A$2:$G$96,4,FALSE)</f>
        <v>PAH</v>
      </c>
      <c r="F735" s="1">
        <v>44858</v>
      </c>
      <c r="G735" t="str">
        <f t="shared" si="35"/>
        <v>ut</v>
      </c>
      <c r="H735">
        <v>4.67</v>
      </c>
      <c r="I735" t="b">
        <f t="shared" si="33"/>
        <v>0</v>
      </c>
      <c r="J735" s="4">
        <v>4.67</v>
      </c>
      <c r="K735" t="str">
        <f>IF(LEN(VLOOKUP(B735,Sheet2!$B$2:$G$96,5,FALSE))=0,"",VLOOKUP(B735,Sheet2!$B$2:$G$96,5,FALSE))</f>
        <v>målekrav</v>
      </c>
      <c r="L735" t="str">
        <f>IF(LEN(VLOOKUP(B735,Sheet2!$B$2:$G$96,6,FALSE))=0,"",VLOOKUP(B735,Sheet2!$B$2:$G$96,6,FALSE))</f>
        <v/>
      </c>
      <c r="M735" t="b">
        <f t="shared" si="34"/>
        <v>0</v>
      </c>
      <c r="N735">
        <v>151</v>
      </c>
      <c r="O735" t="b">
        <f>VLOOKUP(A735,Sheet2!$A$2:$G$74,5,FALSE)</f>
        <v>1</v>
      </c>
    </row>
    <row r="736" spans="1:15" x14ac:dyDescent="0.25">
      <c r="A736" t="s">
        <v>176</v>
      </c>
      <c r="B736" t="str">
        <f>VLOOKUP($A736,Sheet2!$A$2:$B$82,2,FALSE)</f>
        <v>Sum PAH-16</v>
      </c>
      <c r="C736" t="s">
        <v>11</v>
      </c>
      <c r="D736" t="str">
        <f>VLOOKUP(A736,Sheet2!$A$2:$G$96,3,FALSE)</f>
        <v>org milj</v>
      </c>
      <c r="E736" t="str">
        <f>VLOOKUP(A736,Sheet2!$A$2:$G$96,4,FALSE)</f>
        <v>PAH</v>
      </c>
      <c r="F736" s="1">
        <v>44865</v>
      </c>
      <c r="G736" t="str">
        <f t="shared" si="35"/>
        <v>ut</v>
      </c>
      <c r="H736">
        <v>4.1100000000000003</v>
      </c>
      <c r="I736" t="b">
        <f t="shared" si="33"/>
        <v>0</v>
      </c>
      <c r="J736" s="4">
        <v>4.1100000000000003</v>
      </c>
      <c r="K736" t="str">
        <f>IF(LEN(VLOOKUP(B736,Sheet2!$B$2:$G$96,5,FALSE))=0,"",VLOOKUP(B736,Sheet2!$B$2:$G$96,5,FALSE))</f>
        <v>målekrav</v>
      </c>
      <c r="L736" t="str">
        <f>IF(LEN(VLOOKUP(B736,Sheet2!$B$2:$G$96,6,FALSE))=0,"",VLOOKUP(B736,Sheet2!$B$2:$G$96,6,FALSE))</f>
        <v/>
      </c>
      <c r="M736" t="b">
        <f t="shared" si="34"/>
        <v>0</v>
      </c>
      <c r="N736">
        <v>151</v>
      </c>
      <c r="O736" t="b">
        <f>VLOOKUP(A736,Sheet2!$A$2:$G$74,5,FALSE)</f>
        <v>1</v>
      </c>
    </row>
    <row r="737" spans="1:15" x14ac:dyDescent="0.25">
      <c r="A737" t="s">
        <v>176</v>
      </c>
      <c r="B737" t="str">
        <f>VLOOKUP($A737,Sheet2!$A$2:$B$82,2,FALSE)</f>
        <v>Sum PAH-16</v>
      </c>
      <c r="C737" t="s">
        <v>11</v>
      </c>
      <c r="D737" t="str">
        <f>VLOOKUP(A737,Sheet2!$A$2:$G$96,3,FALSE)</f>
        <v>org milj</v>
      </c>
      <c r="E737" t="str">
        <f>VLOOKUP(A737,Sheet2!$A$2:$G$96,4,FALSE)</f>
        <v>PAH</v>
      </c>
      <c r="F737" s="1">
        <v>44872</v>
      </c>
      <c r="G737" t="str">
        <f t="shared" si="35"/>
        <v>ut</v>
      </c>
      <c r="H737">
        <v>2.58</v>
      </c>
      <c r="I737" t="b">
        <f t="shared" si="33"/>
        <v>0</v>
      </c>
      <c r="J737" s="4">
        <v>2.58</v>
      </c>
      <c r="K737" t="str">
        <f>IF(LEN(VLOOKUP(B737,Sheet2!$B$2:$G$96,5,FALSE))=0,"",VLOOKUP(B737,Sheet2!$B$2:$G$96,5,FALSE))</f>
        <v>målekrav</v>
      </c>
      <c r="L737" t="str">
        <f>IF(LEN(VLOOKUP(B737,Sheet2!$B$2:$G$96,6,FALSE))=0,"",VLOOKUP(B737,Sheet2!$B$2:$G$96,6,FALSE))</f>
        <v/>
      </c>
      <c r="M737" t="b">
        <f t="shared" si="34"/>
        <v>0</v>
      </c>
      <c r="N737">
        <v>151</v>
      </c>
      <c r="O737" t="b">
        <f>VLOOKUP(A737,Sheet2!$A$2:$G$74,5,FALSE)</f>
        <v>1</v>
      </c>
    </row>
    <row r="738" spans="1:15" x14ac:dyDescent="0.25">
      <c r="A738" t="s">
        <v>176</v>
      </c>
      <c r="B738" t="str">
        <f>VLOOKUP($A738,Sheet2!$A$2:$B$82,2,FALSE)</f>
        <v>Sum PAH-16</v>
      </c>
      <c r="C738" t="s">
        <v>11</v>
      </c>
      <c r="D738" t="str">
        <f>VLOOKUP(A738,Sheet2!$A$2:$G$96,3,FALSE)</f>
        <v>org milj</v>
      </c>
      <c r="E738" t="str">
        <f>VLOOKUP(A738,Sheet2!$A$2:$G$96,4,FALSE)</f>
        <v>PAH</v>
      </c>
      <c r="F738" s="1">
        <v>44886</v>
      </c>
      <c r="G738" t="str">
        <f t="shared" si="35"/>
        <v>ut</v>
      </c>
      <c r="H738">
        <v>2.61</v>
      </c>
      <c r="I738" t="b">
        <f t="shared" si="33"/>
        <v>0</v>
      </c>
      <c r="J738" s="4">
        <v>2.61</v>
      </c>
      <c r="K738" t="str">
        <f>IF(LEN(VLOOKUP(B738,Sheet2!$B$2:$G$96,5,FALSE))=0,"",VLOOKUP(B738,Sheet2!$B$2:$G$96,5,FALSE))</f>
        <v>målekrav</v>
      </c>
      <c r="L738" t="str">
        <f>IF(LEN(VLOOKUP(B738,Sheet2!$B$2:$G$96,6,FALSE))=0,"",VLOOKUP(B738,Sheet2!$B$2:$G$96,6,FALSE))</f>
        <v/>
      </c>
      <c r="M738" t="b">
        <f t="shared" si="34"/>
        <v>0</v>
      </c>
      <c r="N738">
        <v>151</v>
      </c>
      <c r="O738" t="b">
        <f>VLOOKUP(A738,Sheet2!$A$2:$G$74,5,FALSE)</f>
        <v>1</v>
      </c>
    </row>
    <row r="739" spans="1:15" x14ac:dyDescent="0.25">
      <c r="A739" t="s">
        <v>176</v>
      </c>
      <c r="B739" t="str">
        <f>VLOOKUP($A739,Sheet2!$A$2:$B$82,2,FALSE)</f>
        <v>Sum PAH-16</v>
      </c>
      <c r="C739" t="s">
        <v>11</v>
      </c>
      <c r="D739" t="str">
        <f>VLOOKUP(A739,Sheet2!$A$2:$G$96,3,FALSE)</f>
        <v>org milj</v>
      </c>
      <c r="E739" t="str">
        <f>VLOOKUP(A739,Sheet2!$A$2:$G$96,4,FALSE)</f>
        <v>PAH</v>
      </c>
      <c r="F739" s="1">
        <v>44907</v>
      </c>
      <c r="G739" t="str">
        <f t="shared" si="35"/>
        <v>ut</v>
      </c>
      <c r="H739">
        <v>2.64</v>
      </c>
      <c r="I739" t="b">
        <f t="shared" si="33"/>
        <v>0</v>
      </c>
      <c r="J739" s="4">
        <v>2.64</v>
      </c>
      <c r="K739" t="str">
        <f>IF(LEN(VLOOKUP(B739,Sheet2!$B$2:$G$96,5,FALSE))=0,"",VLOOKUP(B739,Sheet2!$B$2:$G$96,5,FALSE))</f>
        <v>målekrav</v>
      </c>
      <c r="L739" t="str">
        <f>IF(LEN(VLOOKUP(B739,Sheet2!$B$2:$G$96,6,FALSE))=0,"",VLOOKUP(B739,Sheet2!$B$2:$G$96,6,FALSE))</f>
        <v/>
      </c>
      <c r="M739" t="b">
        <f t="shared" si="34"/>
        <v>0</v>
      </c>
      <c r="N739">
        <v>151</v>
      </c>
      <c r="O739" t="b">
        <f>VLOOKUP(A739,Sheet2!$A$2:$G$74,5,FALSE)</f>
        <v>1</v>
      </c>
    </row>
    <row r="740" spans="1:15" x14ac:dyDescent="0.25">
      <c r="A740" t="s">
        <v>176</v>
      </c>
      <c r="B740" t="str">
        <f>VLOOKUP($A740,Sheet2!$A$2:$B$82,2,FALSE)</f>
        <v>Sum PAH-16</v>
      </c>
      <c r="C740" t="s">
        <v>11</v>
      </c>
      <c r="D740" t="str">
        <f>VLOOKUP(A740,Sheet2!$A$2:$G$96,3,FALSE)</f>
        <v>org milj</v>
      </c>
      <c r="E740" t="str">
        <f>VLOOKUP(A740,Sheet2!$A$2:$G$96,4,FALSE)</f>
        <v>PAH</v>
      </c>
      <c r="F740" s="1">
        <v>44970</v>
      </c>
      <c r="G740" t="str">
        <f t="shared" si="35"/>
        <v>ut</v>
      </c>
      <c r="H740">
        <v>3.33</v>
      </c>
      <c r="I740" t="b">
        <f t="shared" si="33"/>
        <v>0</v>
      </c>
      <c r="J740" s="4">
        <v>3.33</v>
      </c>
      <c r="K740" t="str">
        <f>IF(LEN(VLOOKUP(B740,Sheet2!$B$2:$G$96,5,FALSE))=0,"",VLOOKUP(B740,Sheet2!$B$2:$G$96,5,FALSE))</f>
        <v>målekrav</v>
      </c>
      <c r="L740" t="str">
        <f>IF(LEN(VLOOKUP(B740,Sheet2!$B$2:$G$96,6,FALSE))=0,"",VLOOKUP(B740,Sheet2!$B$2:$G$96,6,FALSE))</f>
        <v/>
      </c>
      <c r="M740" t="b">
        <f t="shared" si="34"/>
        <v>0</v>
      </c>
      <c r="N740">
        <v>151</v>
      </c>
      <c r="O740" t="b">
        <f>VLOOKUP(A740,Sheet2!$A$2:$G$74,5,FALSE)</f>
        <v>1</v>
      </c>
    </row>
    <row r="741" spans="1:15" x14ac:dyDescent="0.25">
      <c r="A741" t="s">
        <v>176</v>
      </c>
      <c r="B741" t="str">
        <f>VLOOKUP($A741,Sheet2!$A$2:$B$82,2,FALSE)</f>
        <v>Sum PAH-16</v>
      </c>
      <c r="C741" t="s">
        <v>11</v>
      </c>
      <c r="D741" t="str">
        <f>VLOOKUP(A741,Sheet2!$A$2:$G$96,3,FALSE)</f>
        <v>org milj</v>
      </c>
      <c r="E741" t="str">
        <f>VLOOKUP(A741,Sheet2!$A$2:$G$96,4,FALSE)</f>
        <v>PAH</v>
      </c>
      <c r="F741" s="1">
        <v>44984</v>
      </c>
      <c r="G741" t="str">
        <f t="shared" si="35"/>
        <v>ut</v>
      </c>
      <c r="H741">
        <v>3.66</v>
      </c>
      <c r="I741" t="b">
        <f t="shared" si="33"/>
        <v>0</v>
      </c>
      <c r="J741" s="4">
        <v>3.66</v>
      </c>
      <c r="K741" t="str">
        <f>IF(LEN(VLOOKUP(B741,Sheet2!$B$2:$G$96,5,FALSE))=0,"",VLOOKUP(B741,Sheet2!$B$2:$G$96,5,FALSE))</f>
        <v>målekrav</v>
      </c>
      <c r="L741" t="str">
        <f>IF(LEN(VLOOKUP(B741,Sheet2!$B$2:$G$96,6,FALSE))=0,"",VLOOKUP(B741,Sheet2!$B$2:$G$96,6,FALSE))</f>
        <v/>
      </c>
      <c r="M741" t="b">
        <f t="shared" si="34"/>
        <v>0</v>
      </c>
      <c r="N741">
        <v>151</v>
      </c>
      <c r="O741" t="b">
        <f>VLOOKUP(A741,Sheet2!$A$2:$G$74,5,FALSE)</f>
        <v>1</v>
      </c>
    </row>
    <row r="742" spans="1:15" x14ac:dyDescent="0.25">
      <c r="A742" t="s">
        <v>176</v>
      </c>
      <c r="B742" t="str">
        <f>VLOOKUP($A742,Sheet2!$A$2:$B$82,2,FALSE)</f>
        <v>Sum PAH-16</v>
      </c>
      <c r="C742" t="s">
        <v>11</v>
      </c>
      <c r="D742" t="str">
        <f>VLOOKUP(A742,Sheet2!$A$2:$G$96,3,FALSE)</f>
        <v>org milj</v>
      </c>
      <c r="E742" t="str">
        <f>VLOOKUP(A742,Sheet2!$A$2:$G$96,4,FALSE)</f>
        <v>PAH</v>
      </c>
      <c r="F742" s="1">
        <v>44879</v>
      </c>
      <c r="G742" t="str">
        <f t="shared" si="35"/>
        <v>ut</v>
      </c>
      <c r="H742">
        <v>0.93</v>
      </c>
      <c r="I742" t="b">
        <f t="shared" si="33"/>
        <v>0</v>
      </c>
      <c r="J742" s="4">
        <v>0.93</v>
      </c>
      <c r="K742" t="str">
        <f>IF(LEN(VLOOKUP(B742,Sheet2!$B$2:$G$96,5,FALSE))=0,"",VLOOKUP(B742,Sheet2!$B$2:$G$96,5,FALSE))</f>
        <v>målekrav</v>
      </c>
      <c r="L742" t="str">
        <f>IF(LEN(VLOOKUP(B742,Sheet2!$B$2:$G$96,6,FALSE))=0,"",VLOOKUP(B742,Sheet2!$B$2:$G$96,6,FALSE))</f>
        <v/>
      </c>
      <c r="M742" t="b">
        <f t="shared" si="34"/>
        <v>0</v>
      </c>
      <c r="N742">
        <v>151</v>
      </c>
      <c r="O742" t="b">
        <f>VLOOKUP(A742,Sheet2!$A$2:$G$74,5,FALSE)</f>
        <v>1</v>
      </c>
    </row>
    <row r="743" spans="1:15" x14ac:dyDescent="0.25">
      <c r="A743" s="7" t="s">
        <v>176</v>
      </c>
      <c r="B743" t="str">
        <f>VLOOKUP($A743,Sheet2!$A$2:$B$82,2,FALSE)</f>
        <v>Sum PAH-16</v>
      </c>
      <c r="C743" t="s">
        <v>11</v>
      </c>
      <c r="D743" t="str">
        <f>VLOOKUP(A743,Sheet2!$A$2:$G$96,3,FALSE)</f>
        <v>org milj</v>
      </c>
      <c r="E743" t="str">
        <f>VLOOKUP(A743,Sheet2!$A$2:$G$96,4,FALSE)</f>
        <v>PAH</v>
      </c>
      <c r="F743" s="1">
        <v>45000</v>
      </c>
      <c r="G743" t="str">
        <f t="shared" si="35"/>
        <v>ut</v>
      </c>
      <c r="H743" s="6">
        <v>0.61799999999999999</v>
      </c>
      <c r="I743" t="b">
        <f t="shared" si="33"/>
        <v>0</v>
      </c>
      <c r="J743" s="4">
        <v>0.61799999999999999</v>
      </c>
      <c r="K743" t="str">
        <f>IF(LEN(VLOOKUP(B743,Sheet2!$B$2:$G$96,5,FALSE))=0,"",VLOOKUP(B743,Sheet2!$B$2:$G$96,5,FALSE))</f>
        <v>målekrav</v>
      </c>
      <c r="L743" t="str">
        <f>IF(LEN(VLOOKUP(B743,Sheet2!$B$2:$G$96,6,FALSE))=0,"",VLOOKUP(B743,Sheet2!$B$2:$G$96,6,FALSE))</f>
        <v/>
      </c>
      <c r="M743" t="b">
        <f t="shared" si="34"/>
        <v>0</v>
      </c>
      <c r="N743">
        <v>151</v>
      </c>
      <c r="O743" t="b">
        <f>VLOOKUP(A743,Sheet2!$A$2:$G$74,5,FALSE)</f>
        <v>1</v>
      </c>
    </row>
    <row r="744" spans="1:15" x14ac:dyDescent="0.25">
      <c r="A744" s="7" t="s">
        <v>176</v>
      </c>
      <c r="B744" t="str">
        <f>VLOOKUP($A744,Sheet2!$A$2:$B$82,2,FALSE)</f>
        <v>Sum PAH-16</v>
      </c>
      <c r="C744" s="7" t="s">
        <v>121</v>
      </c>
      <c r="D744" t="str">
        <f>VLOOKUP(A744,Sheet2!$A$2:$G$96,3,FALSE)</f>
        <v>org milj</v>
      </c>
      <c r="E744" t="str">
        <f>VLOOKUP(A744,Sheet2!$A$2:$G$96,4,FALSE)</f>
        <v>PAH</v>
      </c>
      <c r="F744" s="1">
        <v>45000</v>
      </c>
      <c r="G744" t="str">
        <f t="shared" si="35"/>
        <v>slamtank</v>
      </c>
      <c r="H744" s="7" t="s">
        <v>146</v>
      </c>
      <c r="I744" t="b">
        <f t="shared" si="33"/>
        <v>1</v>
      </c>
      <c r="J744" s="4">
        <v>0.05</v>
      </c>
      <c r="K744" t="str">
        <f>IF(LEN(VLOOKUP(B744,Sheet2!$B$2:$G$96,5,FALSE))=0,"",VLOOKUP(B744,Sheet2!$B$2:$G$96,5,FALSE))</f>
        <v>målekrav</v>
      </c>
      <c r="L744" t="str">
        <f>IF(LEN(VLOOKUP(B744,Sheet2!$B$2:$G$96,6,FALSE))=0,"",VLOOKUP(B744,Sheet2!$B$2:$G$96,6,FALSE))</f>
        <v/>
      </c>
      <c r="M744" t="b">
        <f t="shared" si="34"/>
        <v>0</v>
      </c>
      <c r="N744">
        <v>153</v>
      </c>
      <c r="O744" t="b">
        <f>VLOOKUP(A744,Sheet2!$A$2:$G$74,5,FALSE)</f>
        <v>1</v>
      </c>
    </row>
    <row r="745" spans="1:15" x14ac:dyDescent="0.25">
      <c r="A745" s="7" t="s">
        <v>176</v>
      </c>
      <c r="B745" t="str">
        <f>VLOOKUP($A745,Sheet2!$A$2:$B$82,2,FALSE)</f>
        <v>Sum PAH-16</v>
      </c>
      <c r="C745" s="6" t="s">
        <v>121</v>
      </c>
      <c r="D745" t="str">
        <f>VLOOKUP(A745,Sheet2!$A$2:$G$96,3,FALSE)</f>
        <v>org milj</v>
      </c>
      <c r="E745" t="str">
        <f>VLOOKUP(A745,Sheet2!$A$2:$G$96,4,FALSE)</f>
        <v>PAH</v>
      </c>
      <c r="F745" s="1">
        <v>45000</v>
      </c>
      <c r="G745" t="str">
        <f t="shared" si="35"/>
        <v>inn</v>
      </c>
      <c r="H745" s="6"/>
      <c r="I745" t="str">
        <f t="shared" si="33"/>
        <v/>
      </c>
      <c r="J745" s="4" t="s">
        <v>119</v>
      </c>
      <c r="K745" t="str">
        <f>IF(LEN(VLOOKUP(B745,Sheet2!$B$2:$G$96,5,FALSE))=0,"",VLOOKUP(B745,Sheet2!$B$2:$G$96,5,FALSE))</f>
        <v>målekrav</v>
      </c>
      <c r="L745" t="str">
        <f>IF(LEN(VLOOKUP(B745,Sheet2!$B$2:$G$96,6,FALSE))=0,"",VLOOKUP(B745,Sheet2!$B$2:$G$96,6,FALSE))</f>
        <v/>
      </c>
      <c r="M745" t="b">
        <f t="shared" si="34"/>
        <v>0</v>
      </c>
      <c r="N745">
        <v>152</v>
      </c>
      <c r="O745" t="b">
        <f>VLOOKUP(A745,Sheet2!$A$2:$G$74,5,FALSE)</f>
        <v>1</v>
      </c>
    </row>
    <row r="746" spans="1:15" x14ac:dyDescent="0.25">
      <c r="A746" s="7" t="s">
        <v>176</v>
      </c>
      <c r="B746" t="str">
        <f>VLOOKUP($A746,Sheet2!$A$2:$B$82,2,FALSE)</f>
        <v>Sum PAH-16</v>
      </c>
      <c r="C746" s="6" t="s">
        <v>121</v>
      </c>
      <c r="D746" t="str">
        <f>VLOOKUP(A746,Sheet2!$A$2:$G$96,3,FALSE)</f>
        <v>org milj</v>
      </c>
      <c r="E746" t="str">
        <f>VLOOKUP(A746,Sheet2!$A$2:$G$96,4,FALSE)</f>
        <v>PAH</v>
      </c>
      <c r="F746" s="1">
        <v>45000</v>
      </c>
      <c r="G746" t="str">
        <f t="shared" si="35"/>
        <v>ut</v>
      </c>
      <c r="H746" s="6"/>
      <c r="I746" t="str">
        <f t="shared" si="33"/>
        <v/>
      </c>
      <c r="J746" s="4" t="s">
        <v>119</v>
      </c>
      <c r="K746" t="str">
        <f>IF(LEN(VLOOKUP(B746,Sheet2!$B$2:$G$96,5,FALSE))=0,"",VLOOKUP(B746,Sheet2!$B$2:$G$96,5,FALSE))</f>
        <v>målekrav</v>
      </c>
      <c r="L746" t="str">
        <f>IF(LEN(VLOOKUP(B746,Sheet2!$B$2:$G$96,6,FALSE))=0,"",VLOOKUP(B746,Sheet2!$B$2:$G$96,6,FALSE))</f>
        <v/>
      </c>
      <c r="M746" t="b">
        <f t="shared" si="34"/>
        <v>0</v>
      </c>
      <c r="N746">
        <v>151</v>
      </c>
      <c r="O746" t="b">
        <f>VLOOKUP(A746,Sheet2!$A$2:$G$74,5,FALSE)</f>
        <v>1</v>
      </c>
    </row>
    <row r="747" spans="1:15" x14ac:dyDescent="0.25">
      <c r="A747" t="s">
        <v>23</v>
      </c>
      <c r="B747" t="str">
        <f>VLOOKUP($A747,Sheet2!$A$2:$B$82,2,FALSE)</f>
        <v>PCB-7</v>
      </c>
      <c r="C747" t="s">
        <v>11</v>
      </c>
      <c r="D747" t="str">
        <f>VLOOKUP(A747,Sheet2!$A$2:$G$96,3,FALSE)</f>
        <v>org milj</v>
      </c>
      <c r="E747" t="str">
        <f>VLOOKUP(A747,Sheet2!$A$2:$G$96,4,FALSE)</f>
        <v>PCB</v>
      </c>
      <c r="F747" s="1">
        <v>44858</v>
      </c>
      <c r="G747" t="str">
        <f t="shared" si="35"/>
        <v>inn</v>
      </c>
      <c r="H747">
        <v>3.2299999999999998E-3</v>
      </c>
      <c r="I747" t="b">
        <f t="shared" si="33"/>
        <v>0</v>
      </c>
      <c r="J747" s="4">
        <v>3.2299999999999998E-3</v>
      </c>
      <c r="K747" t="str">
        <f>IF(LEN(VLOOKUP(B747,Sheet2!$B$2:$G$96,5,FALSE))=0,"",VLOOKUP(B747,Sheet2!$B$2:$G$96,5,FALSE))</f>
        <v/>
      </c>
      <c r="L747" t="str">
        <f>IF(LEN(VLOOKUP(B747,Sheet2!$B$2:$G$96,6,FALSE))=0,"",VLOOKUP(B747,Sheet2!$B$2:$G$96,6,FALSE))</f>
        <v/>
      </c>
      <c r="M747" t="b">
        <f t="shared" si="34"/>
        <v>0</v>
      </c>
      <c r="N747">
        <v>152</v>
      </c>
      <c r="O747" t="b">
        <f>VLOOKUP(A747,Sheet2!$A$2:$G$74,5,FALSE)</f>
        <v>0</v>
      </c>
    </row>
    <row r="748" spans="1:15" x14ac:dyDescent="0.25">
      <c r="A748" t="s">
        <v>23</v>
      </c>
      <c r="B748" t="str">
        <f>VLOOKUP($A748,Sheet2!$A$2:$B$82,2,FALSE)</f>
        <v>PCB-7</v>
      </c>
      <c r="C748" t="s">
        <v>11</v>
      </c>
      <c r="D748" t="str">
        <f>VLOOKUP(A748,Sheet2!$A$2:$G$96,3,FALSE)</f>
        <v>org milj</v>
      </c>
      <c r="E748" t="str">
        <f>VLOOKUP(A748,Sheet2!$A$2:$G$96,4,FALSE)</f>
        <v>PCB</v>
      </c>
      <c r="F748" s="1">
        <v>44865</v>
      </c>
      <c r="G748" t="str">
        <f t="shared" si="35"/>
        <v>inn</v>
      </c>
      <c r="H748">
        <v>2.0799999999999999E-2</v>
      </c>
      <c r="I748" t="b">
        <f t="shared" si="33"/>
        <v>0</v>
      </c>
      <c r="J748" s="4">
        <v>2.0799999999999999E-2</v>
      </c>
      <c r="K748" t="str">
        <f>IF(LEN(VLOOKUP(B748,Sheet2!$B$2:$G$96,5,FALSE))=0,"",VLOOKUP(B748,Sheet2!$B$2:$G$96,5,FALSE))</f>
        <v/>
      </c>
      <c r="L748" t="str">
        <f>IF(LEN(VLOOKUP(B748,Sheet2!$B$2:$G$96,6,FALSE))=0,"",VLOOKUP(B748,Sheet2!$B$2:$G$96,6,FALSE))</f>
        <v/>
      </c>
      <c r="M748" t="b">
        <f t="shared" si="34"/>
        <v>0</v>
      </c>
      <c r="N748">
        <v>152</v>
      </c>
      <c r="O748" t="b">
        <f>VLOOKUP(A748,Sheet2!$A$2:$G$74,5,FALSE)</f>
        <v>0</v>
      </c>
    </row>
    <row r="749" spans="1:15" x14ac:dyDescent="0.25">
      <c r="A749" t="s">
        <v>23</v>
      </c>
      <c r="B749" t="str">
        <f>VLOOKUP($A749,Sheet2!$A$2:$B$82,2,FALSE)</f>
        <v>PCB-7</v>
      </c>
      <c r="C749" t="s">
        <v>11</v>
      </c>
      <c r="D749" t="str">
        <f>VLOOKUP(A749,Sheet2!$A$2:$G$96,3,FALSE)</f>
        <v>org milj</v>
      </c>
      <c r="E749" t="str">
        <f>VLOOKUP(A749,Sheet2!$A$2:$G$96,4,FALSE)</f>
        <v>PCB</v>
      </c>
      <c r="F749" s="1">
        <v>44872</v>
      </c>
      <c r="G749" t="str">
        <f t="shared" si="35"/>
        <v>inn</v>
      </c>
      <c r="H749" t="s">
        <v>53</v>
      </c>
      <c r="I749" t="b">
        <f t="shared" si="33"/>
        <v>1</v>
      </c>
      <c r="J749" s="4">
        <v>1.7500000000000002E-2</v>
      </c>
      <c r="K749" t="str">
        <f>IF(LEN(VLOOKUP(B749,Sheet2!$B$2:$G$96,5,FALSE))=0,"",VLOOKUP(B749,Sheet2!$B$2:$G$96,5,FALSE))</f>
        <v/>
      </c>
      <c r="L749" t="str">
        <f>IF(LEN(VLOOKUP(B749,Sheet2!$B$2:$G$96,6,FALSE))=0,"",VLOOKUP(B749,Sheet2!$B$2:$G$96,6,FALSE))</f>
        <v/>
      </c>
      <c r="M749" t="b">
        <f t="shared" si="34"/>
        <v>0</v>
      </c>
      <c r="N749">
        <v>152</v>
      </c>
      <c r="O749" t="b">
        <f>VLOOKUP(A749,Sheet2!$A$2:$G$74,5,FALSE)</f>
        <v>0</v>
      </c>
    </row>
    <row r="750" spans="1:15" x14ac:dyDescent="0.25">
      <c r="A750" t="s">
        <v>23</v>
      </c>
      <c r="B750" t="str">
        <f>VLOOKUP($A750,Sheet2!$A$2:$B$82,2,FALSE)</f>
        <v>PCB-7</v>
      </c>
      <c r="C750" t="s">
        <v>11</v>
      </c>
      <c r="D750" t="str">
        <f>VLOOKUP(A750,Sheet2!$A$2:$G$96,3,FALSE)</f>
        <v>org milj</v>
      </c>
      <c r="E750" t="str">
        <f>VLOOKUP(A750,Sheet2!$A$2:$G$96,4,FALSE)</f>
        <v>PCB</v>
      </c>
      <c r="F750" s="1">
        <v>44886</v>
      </c>
      <c r="G750" t="str">
        <f t="shared" si="35"/>
        <v>inn</v>
      </c>
      <c r="H750" t="s">
        <v>54</v>
      </c>
      <c r="I750" t="b">
        <f t="shared" si="33"/>
        <v>1</v>
      </c>
      <c r="J750" s="4">
        <v>2.2499999999999999E-2</v>
      </c>
      <c r="K750" t="str">
        <f>IF(LEN(VLOOKUP(B750,Sheet2!$B$2:$G$96,5,FALSE))=0,"",VLOOKUP(B750,Sheet2!$B$2:$G$96,5,FALSE))</f>
        <v/>
      </c>
      <c r="L750" t="str">
        <f>IF(LEN(VLOOKUP(B750,Sheet2!$B$2:$G$96,6,FALSE))=0,"",VLOOKUP(B750,Sheet2!$B$2:$G$96,6,FALSE))</f>
        <v/>
      </c>
      <c r="M750" t="b">
        <f t="shared" si="34"/>
        <v>0</v>
      </c>
      <c r="N750">
        <v>152</v>
      </c>
      <c r="O750" t="b">
        <f>VLOOKUP(A750,Sheet2!$A$2:$G$74,5,FALSE)</f>
        <v>0</v>
      </c>
    </row>
    <row r="751" spans="1:15" x14ac:dyDescent="0.25">
      <c r="A751" t="s">
        <v>23</v>
      </c>
      <c r="B751" t="str">
        <f>VLOOKUP($A751,Sheet2!$A$2:$B$82,2,FALSE)</f>
        <v>PCB-7</v>
      </c>
      <c r="C751" t="s">
        <v>11</v>
      </c>
      <c r="D751" t="str">
        <f>VLOOKUP(A751,Sheet2!$A$2:$G$96,3,FALSE)</f>
        <v>org milj</v>
      </c>
      <c r="E751" t="str">
        <f>VLOOKUP(A751,Sheet2!$A$2:$G$96,4,FALSE)</f>
        <v>PCB</v>
      </c>
      <c r="F751" s="1">
        <v>44907</v>
      </c>
      <c r="G751" t="str">
        <f t="shared" si="35"/>
        <v>inn</v>
      </c>
      <c r="I751" t="str">
        <f t="shared" si="33"/>
        <v/>
      </c>
      <c r="K751" t="str">
        <f>IF(LEN(VLOOKUP(B751,Sheet2!$B$2:$G$96,5,FALSE))=0,"",VLOOKUP(B751,Sheet2!$B$2:$G$96,5,FALSE))</f>
        <v/>
      </c>
      <c r="L751" t="str">
        <f>IF(LEN(VLOOKUP(B751,Sheet2!$B$2:$G$96,6,FALSE))=0,"",VLOOKUP(B751,Sheet2!$B$2:$G$96,6,FALSE))</f>
        <v/>
      </c>
      <c r="M751" t="str">
        <f t="shared" si="34"/>
        <v/>
      </c>
      <c r="N751">
        <v>152</v>
      </c>
      <c r="O751" t="b">
        <f>VLOOKUP(A751,Sheet2!$A$2:$G$74,5,FALSE)</f>
        <v>0</v>
      </c>
    </row>
    <row r="752" spans="1:15" x14ac:dyDescent="0.25">
      <c r="A752" t="s">
        <v>23</v>
      </c>
      <c r="B752" t="str">
        <f>VLOOKUP($A752,Sheet2!$A$2:$B$82,2,FALSE)</f>
        <v>PCB-7</v>
      </c>
      <c r="C752" t="s">
        <v>11</v>
      </c>
      <c r="D752" t="str">
        <f>VLOOKUP(A752,Sheet2!$A$2:$G$96,3,FALSE)</f>
        <v>org milj</v>
      </c>
      <c r="E752" t="str">
        <f>VLOOKUP(A752,Sheet2!$A$2:$G$96,4,FALSE)</f>
        <v>PCB</v>
      </c>
      <c r="F752" s="1">
        <v>44970</v>
      </c>
      <c r="G752" t="str">
        <f t="shared" si="35"/>
        <v>inn</v>
      </c>
      <c r="H752" t="s">
        <v>25</v>
      </c>
      <c r="I752" t="b">
        <f t="shared" si="33"/>
        <v>1</v>
      </c>
      <c r="J752" s="4">
        <v>3.65E-3</v>
      </c>
      <c r="K752" t="str">
        <f>IF(LEN(VLOOKUP(B752,Sheet2!$B$2:$G$96,5,FALSE))=0,"",VLOOKUP(B752,Sheet2!$B$2:$G$96,5,FALSE))</f>
        <v/>
      </c>
      <c r="L752" t="str">
        <f>IF(LEN(VLOOKUP(B752,Sheet2!$B$2:$G$96,6,FALSE))=0,"",VLOOKUP(B752,Sheet2!$B$2:$G$96,6,FALSE))</f>
        <v/>
      </c>
      <c r="M752" t="b">
        <f t="shared" si="34"/>
        <v>0</v>
      </c>
      <c r="N752">
        <v>152</v>
      </c>
      <c r="O752" t="b">
        <f>VLOOKUP(A752,Sheet2!$A$2:$G$74,5,FALSE)</f>
        <v>0</v>
      </c>
    </row>
    <row r="753" spans="1:15" x14ac:dyDescent="0.25">
      <c r="A753" t="s">
        <v>23</v>
      </c>
      <c r="B753" t="str">
        <f>VLOOKUP($A753,Sheet2!$A$2:$B$82,2,FALSE)</f>
        <v>PCB-7</v>
      </c>
      <c r="C753" t="s">
        <v>11</v>
      </c>
      <c r="D753" t="str">
        <f>VLOOKUP(A753,Sheet2!$A$2:$G$96,3,FALSE)</f>
        <v>org milj</v>
      </c>
      <c r="E753" t="str">
        <f>VLOOKUP(A753,Sheet2!$A$2:$G$96,4,FALSE)</f>
        <v>PCB</v>
      </c>
      <c r="F753" s="1">
        <v>44984</v>
      </c>
      <c r="G753" t="str">
        <f t="shared" si="35"/>
        <v>inn</v>
      </c>
      <c r="H753">
        <v>2.47E-3</v>
      </c>
      <c r="I753" t="b">
        <f t="shared" si="33"/>
        <v>0</v>
      </c>
      <c r="J753" s="4">
        <v>2.47E-3</v>
      </c>
      <c r="K753" t="str">
        <f>IF(LEN(VLOOKUP(B753,Sheet2!$B$2:$G$96,5,FALSE))=0,"",VLOOKUP(B753,Sheet2!$B$2:$G$96,5,FALSE))</f>
        <v/>
      </c>
      <c r="L753" t="str">
        <f>IF(LEN(VLOOKUP(B753,Sheet2!$B$2:$G$96,6,FALSE))=0,"",VLOOKUP(B753,Sheet2!$B$2:$G$96,6,FALSE))</f>
        <v/>
      </c>
      <c r="M753" t="b">
        <f t="shared" si="34"/>
        <v>0</v>
      </c>
      <c r="N753">
        <v>152</v>
      </c>
      <c r="O753" t="b">
        <f>VLOOKUP(A753,Sheet2!$A$2:$G$74,5,FALSE)</f>
        <v>0</v>
      </c>
    </row>
    <row r="754" spans="1:15" x14ac:dyDescent="0.25">
      <c r="A754" t="s">
        <v>23</v>
      </c>
      <c r="B754" t="str">
        <f>VLOOKUP($A754,Sheet2!$A$2:$B$82,2,FALSE)</f>
        <v>PCB-7</v>
      </c>
      <c r="C754" t="s">
        <v>11</v>
      </c>
      <c r="D754" t="str">
        <f>VLOOKUP(A754,Sheet2!$A$2:$G$96,3,FALSE)</f>
        <v>org milj</v>
      </c>
      <c r="E754" t="str">
        <f>VLOOKUP(A754,Sheet2!$A$2:$G$96,4,FALSE)</f>
        <v>PCB</v>
      </c>
      <c r="F754" s="1">
        <v>44879</v>
      </c>
      <c r="G754" t="str">
        <f t="shared" si="35"/>
        <v>inn</v>
      </c>
      <c r="H754">
        <v>4.4499999999999998E-2</v>
      </c>
      <c r="I754" t="b">
        <f t="shared" si="33"/>
        <v>0</v>
      </c>
      <c r="J754" s="4">
        <v>4.4499999999999998E-2</v>
      </c>
      <c r="K754" t="str">
        <f>IF(LEN(VLOOKUP(B754,Sheet2!$B$2:$G$96,5,FALSE))=0,"",VLOOKUP(B754,Sheet2!$B$2:$G$96,5,FALSE))</f>
        <v/>
      </c>
      <c r="L754" t="str">
        <f>IF(LEN(VLOOKUP(B754,Sheet2!$B$2:$G$96,6,FALSE))=0,"",VLOOKUP(B754,Sheet2!$B$2:$G$96,6,FALSE))</f>
        <v/>
      </c>
      <c r="M754" t="b">
        <f t="shared" si="34"/>
        <v>0</v>
      </c>
      <c r="N754">
        <v>152</v>
      </c>
      <c r="O754" t="b">
        <f>VLOOKUP(A754,Sheet2!$A$2:$G$74,5,FALSE)</f>
        <v>0</v>
      </c>
    </row>
    <row r="755" spans="1:15" x14ac:dyDescent="0.25">
      <c r="A755" t="s">
        <v>23</v>
      </c>
      <c r="B755" t="str">
        <f>VLOOKUP($A755,Sheet2!$A$2:$B$82,2,FALSE)</f>
        <v>PCB-7</v>
      </c>
      <c r="C755" t="s">
        <v>11</v>
      </c>
      <c r="D755" t="str">
        <f>VLOOKUP(A755,Sheet2!$A$2:$G$96,3,FALSE)</f>
        <v>org milj</v>
      </c>
      <c r="E755" t="str">
        <f>VLOOKUP(A755,Sheet2!$A$2:$G$96,4,FALSE)</f>
        <v>PCB</v>
      </c>
      <c r="F755" s="1">
        <v>44858</v>
      </c>
      <c r="G755" t="str">
        <f t="shared" si="35"/>
        <v>ut</v>
      </c>
      <c r="H755" t="s">
        <v>24</v>
      </c>
      <c r="I755" t="b">
        <f t="shared" si="33"/>
        <v>1</v>
      </c>
      <c r="J755" s="4">
        <v>5.3E-3</v>
      </c>
      <c r="K755" t="str">
        <f>IF(LEN(VLOOKUP(B755,Sheet2!$B$2:$G$96,5,FALSE))=0,"",VLOOKUP(B755,Sheet2!$B$2:$G$96,5,FALSE))</f>
        <v/>
      </c>
      <c r="L755" t="str">
        <f>IF(LEN(VLOOKUP(B755,Sheet2!$B$2:$G$96,6,FALSE))=0,"",VLOOKUP(B755,Sheet2!$B$2:$G$96,6,FALSE))</f>
        <v/>
      </c>
      <c r="M755" t="b">
        <f t="shared" si="34"/>
        <v>0</v>
      </c>
      <c r="N755">
        <v>151</v>
      </c>
      <c r="O755" t="b">
        <f>VLOOKUP(A755,Sheet2!$A$2:$G$74,5,FALSE)</f>
        <v>0</v>
      </c>
    </row>
    <row r="756" spans="1:15" x14ac:dyDescent="0.25">
      <c r="A756" t="s">
        <v>23</v>
      </c>
      <c r="B756" t="str">
        <f>VLOOKUP($A756,Sheet2!$A$2:$B$82,2,FALSE)</f>
        <v>PCB-7</v>
      </c>
      <c r="C756" t="s">
        <v>11</v>
      </c>
      <c r="D756" t="str">
        <f>VLOOKUP(A756,Sheet2!$A$2:$G$96,3,FALSE)</f>
        <v>org milj</v>
      </c>
      <c r="E756" t="str">
        <f>VLOOKUP(A756,Sheet2!$A$2:$G$96,4,FALSE)</f>
        <v>PCB</v>
      </c>
      <c r="F756" s="1">
        <v>44865</v>
      </c>
      <c r="G756" t="str">
        <f t="shared" si="35"/>
        <v>ut</v>
      </c>
      <c r="H756">
        <v>1.47E-3</v>
      </c>
      <c r="I756" t="b">
        <f t="shared" si="33"/>
        <v>0</v>
      </c>
      <c r="J756" s="4">
        <v>1.47E-3</v>
      </c>
      <c r="K756" t="str">
        <f>IF(LEN(VLOOKUP(B756,Sheet2!$B$2:$G$96,5,FALSE))=0,"",VLOOKUP(B756,Sheet2!$B$2:$G$96,5,FALSE))</f>
        <v/>
      </c>
      <c r="L756" t="str">
        <f>IF(LEN(VLOOKUP(B756,Sheet2!$B$2:$G$96,6,FALSE))=0,"",VLOOKUP(B756,Sheet2!$B$2:$G$96,6,FALSE))</f>
        <v/>
      </c>
      <c r="M756" t="b">
        <f t="shared" si="34"/>
        <v>0</v>
      </c>
      <c r="N756">
        <v>151</v>
      </c>
      <c r="O756" t="b">
        <f>VLOOKUP(A756,Sheet2!$A$2:$G$74,5,FALSE)</f>
        <v>0</v>
      </c>
    </row>
    <row r="757" spans="1:15" x14ac:dyDescent="0.25">
      <c r="A757" t="s">
        <v>23</v>
      </c>
      <c r="B757" t="str">
        <f>VLOOKUP($A757,Sheet2!$A$2:$B$82,2,FALSE)</f>
        <v>PCB-7</v>
      </c>
      <c r="C757" t="s">
        <v>11</v>
      </c>
      <c r="D757" t="str">
        <f>VLOOKUP(A757,Sheet2!$A$2:$G$96,3,FALSE)</f>
        <v>org milj</v>
      </c>
      <c r="E757" t="str">
        <f>VLOOKUP(A757,Sheet2!$A$2:$G$96,4,FALSE)</f>
        <v>PCB</v>
      </c>
      <c r="F757" s="1">
        <v>44872</v>
      </c>
      <c r="G757" t="str">
        <f t="shared" si="35"/>
        <v>ut</v>
      </c>
      <c r="H757">
        <v>5.3E-3</v>
      </c>
      <c r="I757" t="b">
        <f t="shared" si="33"/>
        <v>0</v>
      </c>
      <c r="J757" s="4">
        <v>5.3E-3</v>
      </c>
      <c r="K757" t="str">
        <f>IF(LEN(VLOOKUP(B757,Sheet2!$B$2:$G$96,5,FALSE))=0,"",VLOOKUP(B757,Sheet2!$B$2:$G$96,5,FALSE))</f>
        <v/>
      </c>
      <c r="L757" t="str">
        <f>IF(LEN(VLOOKUP(B757,Sheet2!$B$2:$G$96,6,FALSE))=0,"",VLOOKUP(B757,Sheet2!$B$2:$G$96,6,FALSE))</f>
        <v/>
      </c>
      <c r="M757" t="b">
        <f t="shared" si="34"/>
        <v>0</v>
      </c>
      <c r="N757">
        <v>151</v>
      </c>
      <c r="O757" t="b">
        <f>VLOOKUP(A757,Sheet2!$A$2:$G$74,5,FALSE)</f>
        <v>0</v>
      </c>
    </row>
    <row r="758" spans="1:15" x14ac:dyDescent="0.25">
      <c r="A758" t="s">
        <v>23</v>
      </c>
      <c r="B758" t="str">
        <f>VLOOKUP($A758,Sheet2!$A$2:$B$82,2,FALSE)</f>
        <v>PCB-7</v>
      </c>
      <c r="C758" t="s">
        <v>11</v>
      </c>
      <c r="D758" t="str">
        <f>VLOOKUP(A758,Sheet2!$A$2:$G$96,3,FALSE)</f>
        <v>org milj</v>
      </c>
      <c r="E758" t="str">
        <f>VLOOKUP(A758,Sheet2!$A$2:$G$96,4,FALSE)</f>
        <v>PCB</v>
      </c>
      <c r="F758" s="1">
        <v>44886</v>
      </c>
      <c r="G758" t="str">
        <f t="shared" si="35"/>
        <v>ut</v>
      </c>
      <c r="H758" t="s">
        <v>26</v>
      </c>
      <c r="I758" t="b">
        <f t="shared" si="33"/>
        <v>1</v>
      </c>
      <c r="J758" s="4">
        <v>4.7499999999999999E-3</v>
      </c>
      <c r="K758" t="str">
        <f>IF(LEN(VLOOKUP(B758,Sheet2!$B$2:$G$96,5,FALSE))=0,"",VLOOKUP(B758,Sheet2!$B$2:$G$96,5,FALSE))</f>
        <v/>
      </c>
      <c r="L758" t="str">
        <f>IF(LEN(VLOOKUP(B758,Sheet2!$B$2:$G$96,6,FALSE))=0,"",VLOOKUP(B758,Sheet2!$B$2:$G$96,6,FALSE))</f>
        <v/>
      </c>
      <c r="M758" t="b">
        <f t="shared" si="34"/>
        <v>0</v>
      </c>
      <c r="N758">
        <v>151</v>
      </c>
      <c r="O758" t="b">
        <f>VLOOKUP(A758,Sheet2!$A$2:$G$74,5,FALSE)</f>
        <v>0</v>
      </c>
    </row>
    <row r="759" spans="1:15" x14ac:dyDescent="0.25">
      <c r="A759" t="s">
        <v>23</v>
      </c>
      <c r="B759" t="str">
        <f>VLOOKUP($A759,Sheet2!$A$2:$B$82,2,FALSE)</f>
        <v>PCB-7</v>
      </c>
      <c r="C759" t="s">
        <v>11</v>
      </c>
      <c r="D759" t="str">
        <f>VLOOKUP(A759,Sheet2!$A$2:$G$96,3,FALSE)</f>
        <v>org milj</v>
      </c>
      <c r="E759" t="str">
        <f>VLOOKUP(A759,Sheet2!$A$2:$G$96,4,FALSE)</f>
        <v>PCB</v>
      </c>
      <c r="F759" s="1">
        <v>44907</v>
      </c>
      <c r="G759" t="str">
        <f t="shared" si="35"/>
        <v>ut</v>
      </c>
      <c r="H759" t="s">
        <v>24</v>
      </c>
      <c r="I759" t="b">
        <f t="shared" si="33"/>
        <v>1</v>
      </c>
      <c r="J759" s="4">
        <v>5.3E-3</v>
      </c>
      <c r="K759" t="str">
        <f>IF(LEN(VLOOKUP(B759,Sheet2!$B$2:$G$96,5,FALSE))=0,"",VLOOKUP(B759,Sheet2!$B$2:$G$96,5,FALSE))</f>
        <v/>
      </c>
      <c r="L759" t="str">
        <f>IF(LEN(VLOOKUP(B759,Sheet2!$B$2:$G$96,6,FALSE))=0,"",VLOOKUP(B759,Sheet2!$B$2:$G$96,6,FALSE))</f>
        <v/>
      </c>
      <c r="M759" t="b">
        <f t="shared" si="34"/>
        <v>0</v>
      </c>
      <c r="N759">
        <v>151</v>
      </c>
      <c r="O759" t="b">
        <f>VLOOKUP(A759,Sheet2!$A$2:$G$74,5,FALSE)</f>
        <v>0</v>
      </c>
    </row>
    <row r="760" spans="1:15" x14ac:dyDescent="0.25">
      <c r="A760" t="s">
        <v>23</v>
      </c>
      <c r="B760" t="str">
        <f>VLOOKUP($A760,Sheet2!$A$2:$B$82,2,FALSE)</f>
        <v>PCB-7</v>
      </c>
      <c r="C760" t="s">
        <v>11</v>
      </c>
      <c r="D760" t="str">
        <f>VLOOKUP(A760,Sheet2!$A$2:$G$96,3,FALSE)</f>
        <v>org milj</v>
      </c>
      <c r="E760" t="str">
        <f>VLOOKUP(A760,Sheet2!$A$2:$G$96,4,FALSE)</f>
        <v>PCB</v>
      </c>
      <c r="F760" s="1">
        <v>44970</v>
      </c>
      <c r="G760" t="str">
        <f t="shared" si="35"/>
        <v>ut</v>
      </c>
      <c r="H760" t="s">
        <v>25</v>
      </c>
      <c r="I760" t="b">
        <f t="shared" si="33"/>
        <v>1</v>
      </c>
      <c r="J760" s="4">
        <v>3.65E-3</v>
      </c>
      <c r="K760" t="str">
        <f>IF(LEN(VLOOKUP(B760,Sheet2!$B$2:$G$96,5,FALSE))=0,"",VLOOKUP(B760,Sheet2!$B$2:$G$96,5,FALSE))</f>
        <v/>
      </c>
      <c r="L760" t="str">
        <f>IF(LEN(VLOOKUP(B760,Sheet2!$B$2:$G$96,6,FALSE))=0,"",VLOOKUP(B760,Sheet2!$B$2:$G$96,6,FALSE))</f>
        <v/>
      </c>
      <c r="M760" t="b">
        <f t="shared" si="34"/>
        <v>0</v>
      </c>
      <c r="N760">
        <v>151</v>
      </c>
      <c r="O760" t="b">
        <f>VLOOKUP(A760,Sheet2!$A$2:$G$74,5,FALSE)</f>
        <v>0</v>
      </c>
    </row>
    <row r="761" spans="1:15" x14ac:dyDescent="0.25">
      <c r="A761" t="s">
        <v>23</v>
      </c>
      <c r="B761" t="str">
        <f>VLOOKUP($A761,Sheet2!$A$2:$B$82,2,FALSE)</f>
        <v>PCB-7</v>
      </c>
      <c r="C761" t="s">
        <v>11</v>
      </c>
      <c r="D761" t="str">
        <f>VLOOKUP(A761,Sheet2!$A$2:$G$96,3,FALSE)</f>
        <v>org milj</v>
      </c>
      <c r="E761" t="str">
        <f>VLOOKUP(A761,Sheet2!$A$2:$G$96,4,FALSE)</f>
        <v>PCB</v>
      </c>
      <c r="F761" s="1">
        <v>44984</v>
      </c>
      <c r="G761" t="str">
        <f t="shared" si="35"/>
        <v>ut</v>
      </c>
      <c r="H761" t="s">
        <v>25</v>
      </c>
      <c r="I761" t="b">
        <f t="shared" si="33"/>
        <v>1</v>
      </c>
      <c r="J761" s="4">
        <v>3.65E-3</v>
      </c>
      <c r="K761" t="str">
        <f>IF(LEN(VLOOKUP(B761,Sheet2!$B$2:$G$96,5,FALSE))=0,"",VLOOKUP(B761,Sheet2!$B$2:$G$96,5,FALSE))</f>
        <v/>
      </c>
      <c r="L761" t="str">
        <f>IF(LEN(VLOOKUP(B761,Sheet2!$B$2:$G$96,6,FALSE))=0,"",VLOOKUP(B761,Sheet2!$B$2:$G$96,6,FALSE))</f>
        <v/>
      </c>
      <c r="M761" t="b">
        <f t="shared" si="34"/>
        <v>0</v>
      </c>
      <c r="N761">
        <v>151</v>
      </c>
      <c r="O761" t="b">
        <f>VLOOKUP(A761,Sheet2!$A$2:$G$74,5,FALSE)</f>
        <v>0</v>
      </c>
    </row>
    <row r="762" spans="1:15" x14ac:dyDescent="0.25">
      <c r="A762" t="s">
        <v>23</v>
      </c>
      <c r="B762" t="str">
        <f>VLOOKUP($A762,Sheet2!$A$2:$B$82,2,FALSE)</f>
        <v>PCB-7</v>
      </c>
      <c r="C762" t="s">
        <v>11</v>
      </c>
      <c r="D762" t="str">
        <f>VLOOKUP(A762,Sheet2!$A$2:$G$96,3,FALSE)</f>
        <v>org milj</v>
      </c>
      <c r="E762" t="str">
        <f>VLOOKUP(A762,Sheet2!$A$2:$G$96,4,FALSE)</f>
        <v>PCB</v>
      </c>
      <c r="F762" s="1">
        <v>44879</v>
      </c>
      <c r="G762" t="str">
        <f t="shared" si="35"/>
        <v>ut</v>
      </c>
      <c r="H762" t="s">
        <v>25</v>
      </c>
      <c r="I762" t="b">
        <f t="shared" si="33"/>
        <v>1</v>
      </c>
      <c r="J762" s="4">
        <v>3.65E-3</v>
      </c>
      <c r="K762" t="str">
        <f>IF(LEN(VLOOKUP(B762,Sheet2!$B$2:$G$96,5,FALSE))=0,"",VLOOKUP(B762,Sheet2!$B$2:$G$96,5,FALSE))</f>
        <v/>
      </c>
      <c r="L762" t="str">
        <f>IF(LEN(VLOOKUP(B762,Sheet2!$B$2:$G$96,6,FALSE))=0,"",VLOOKUP(B762,Sheet2!$B$2:$G$96,6,FALSE))</f>
        <v/>
      </c>
      <c r="M762" t="b">
        <f t="shared" si="34"/>
        <v>0</v>
      </c>
      <c r="N762">
        <v>151</v>
      </c>
      <c r="O762" t="b">
        <f>VLOOKUP(A762,Sheet2!$A$2:$G$74,5,FALSE)</f>
        <v>0</v>
      </c>
    </row>
    <row r="763" spans="1:15" x14ac:dyDescent="0.25">
      <c r="A763" s="6" t="s">
        <v>106</v>
      </c>
      <c r="B763" t="str">
        <f>VLOOKUP($A763,Sheet2!$A$2:$B$82,2,FALSE)</f>
        <v>Sum PCB-7</v>
      </c>
      <c r="C763" t="s">
        <v>11</v>
      </c>
      <c r="D763" t="str">
        <f>VLOOKUP(A763,Sheet2!$A$2:$G$96,3,FALSE)</f>
        <v>org milj</v>
      </c>
      <c r="E763" t="str">
        <f>VLOOKUP(A763,Sheet2!$A$2:$G$96,4,FALSE)</f>
        <v>PCB</v>
      </c>
      <c r="F763" s="1">
        <v>45000</v>
      </c>
      <c r="G763" t="str">
        <f t="shared" si="35"/>
        <v>slamtank</v>
      </c>
      <c r="H763" s="7"/>
      <c r="I763" t="str">
        <f t="shared" si="33"/>
        <v/>
      </c>
      <c r="J763" s="4" t="s">
        <v>119</v>
      </c>
      <c r="K763" t="str">
        <f>IF(LEN(VLOOKUP(B763,Sheet2!$B$2:$G$96,5,FALSE))=0,"",VLOOKUP(B763,Sheet2!$B$2:$G$96,5,FALSE))</f>
        <v/>
      </c>
      <c r="L763" t="str">
        <f>IF(LEN(VLOOKUP(B763,Sheet2!$B$2:$G$96,6,FALSE))=0,"",VLOOKUP(B763,Sheet2!$B$2:$G$96,6,FALSE))</f>
        <v/>
      </c>
      <c r="M763" t="b">
        <f t="shared" si="34"/>
        <v>0</v>
      </c>
      <c r="N763">
        <v>153</v>
      </c>
      <c r="O763" t="b">
        <f>VLOOKUP(A763,Sheet2!$A$2:$G$74,5,FALSE)</f>
        <v>0</v>
      </c>
    </row>
    <row r="764" spans="1:15" x14ac:dyDescent="0.25">
      <c r="A764" s="6" t="s">
        <v>106</v>
      </c>
      <c r="B764" t="str">
        <f>VLOOKUP($A764,Sheet2!$A$2:$B$82,2,FALSE)</f>
        <v>Sum PCB-7</v>
      </c>
      <c r="C764" t="s">
        <v>11</v>
      </c>
      <c r="D764" t="str">
        <f>VLOOKUP(A764,Sheet2!$A$2:$G$96,3,FALSE)</f>
        <v>org milj</v>
      </c>
      <c r="E764" t="str">
        <f>VLOOKUP(A764,Sheet2!$A$2:$G$96,4,FALSE)</f>
        <v>PCB</v>
      </c>
      <c r="F764" s="1">
        <v>45000</v>
      </c>
      <c r="G764" t="str">
        <f t="shared" si="35"/>
        <v>inn</v>
      </c>
      <c r="H764" s="6" t="s">
        <v>143</v>
      </c>
      <c r="I764" t="b">
        <f t="shared" si="33"/>
        <v>1</v>
      </c>
      <c r="J764" s="4">
        <v>3.2599999999999997E-2</v>
      </c>
      <c r="K764" t="str">
        <f>IF(LEN(VLOOKUP(B764,Sheet2!$B$2:$G$96,5,FALSE))=0,"",VLOOKUP(B764,Sheet2!$B$2:$G$96,5,FALSE))</f>
        <v/>
      </c>
      <c r="L764" t="str">
        <f>IF(LEN(VLOOKUP(B764,Sheet2!$B$2:$G$96,6,FALSE))=0,"",VLOOKUP(B764,Sheet2!$B$2:$G$96,6,FALSE))</f>
        <v/>
      </c>
      <c r="M764" t="b">
        <f t="shared" si="34"/>
        <v>0</v>
      </c>
      <c r="N764">
        <v>152</v>
      </c>
      <c r="O764" t="b">
        <f>VLOOKUP(A764,Sheet2!$A$2:$G$74,5,FALSE)</f>
        <v>0</v>
      </c>
    </row>
    <row r="765" spans="1:15" x14ac:dyDescent="0.25">
      <c r="A765" s="6" t="s">
        <v>106</v>
      </c>
      <c r="B765" t="str">
        <f>VLOOKUP($A765,Sheet2!$A$2:$B$82,2,FALSE)</f>
        <v>Sum PCB-7</v>
      </c>
      <c r="C765" t="s">
        <v>11</v>
      </c>
      <c r="D765" t="str">
        <f>VLOOKUP(A765,Sheet2!$A$2:$G$96,3,FALSE)</f>
        <v>org milj</v>
      </c>
      <c r="E765" t="str">
        <f>VLOOKUP(A765,Sheet2!$A$2:$G$96,4,FALSE)</f>
        <v>PCB</v>
      </c>
      <c r="F765" s="1">
        <v>45000</v>
      </c>
      <c r="G765" t="str">
        <f t="shared" si="35"/>
        <v>ut</v>
      </c>
      <c r="H765" s="6" t="s">
        <v>130</v>
      </c>
      <c r="I765" t="b">
        <f t="shared" si="33"/>
        <v>1</v>
      </c>
      <c r="J765" s="4">
        <v>3.65E-3</v>
      </c>
      <c r="K765" t="str">
        <f>IF(LEN(VLOOKUP(B765,Sheet2!$B$2:$G$96,5,FALSE))=0,"",VLOOKUP(B765,Sheet2!$B$2:$G$96,5,FALSE))</f>
        <v/>
      </c>
      <c r="L765" t="str">
        <f>IF(LEN(VLOOKUP(B765,Sheet2!$B$2:$G$96,6,FALSE))=0,"",VLOOKUP(B765,Sheet2!$B$2:$G$96,6,FALSE))</f>
        <v/>
      </c>
      <c r="M765" t="b">
        <f t="shared" si="34"/>
        <v>0</v>
      </c>
      <c r="N765">
        <v>151</v>
      </c>
      <c r="O765" t="b">
        <f>VLOOKUP(A765,Sheet2!$A$2:$G$74,5,FALSE)</f>
        <v>0</v>
      </c>
    </row>
    <row r="766" spans="1:15" x14ac:dyDescent="0.25">
      <c r="A766" s="6" t="s">
        <v>106</v>
      </c>
      <c r="B766" t="str">
        <f>VLOOKUP($A766,Sheet2!$A$2:$B$82,2,FALSE)</f>
        <v>Sum PCB-7</v>
      </c>
      <c r="C766" s="7" t="s">
        <v>121</v>
      </c>
      <c r="D766" t="str">
        <f>VLOOKUP(A766,Sheet2!$A$2:$G$96,3,FALSE)</f>
        <v>org milj</v>
      </c>
      <c r="E766" t="str">
        <f>VLOOKUP(A766,Sheet2!$A$2:$G$96,4,FALSE)</f>
        <v>PCB</v>
      </c>
      <c r="F766" s="1">
        <v>45000</v>
      </c>
      <c r="G766" t="str">
        <f t="shared" si="35"/>
        <v>slamtank</v>
      </c>
      <c r="H766" s="7" t="s">
        <v>188</v>
      </c>
      <c r="I766" t="b">
        <f t="shared" si="33"/>
        <v>1</v>
      </c>
      <c r="J766" s="4">
        <v>2E-3</v>
      </c>
      <c r="K766" t="str">
        <f>IF(LEN(VLOOKUP(B766,Sheet2!$B$2:$G$96,5,FALSE))=0,"",VLOOKUP(B766,Sheet2!$B$2:$G$96,5,FALSE))</f>
        <v/>
      </c>
      <c r="L766" t="str">
        <f>IF(LEN(VLOOKUP(B766,Sheet2!$B$2:$G$96,6,FALSE))=0,"",VLOOKUP(B766,Sheet2!$B$2:$G$96,6,FALSE))</f>
        <v/>
      </c>
      <c r="M766" t="b">
        <f t="shared" si="34"/>
        <v>0</v>
      </c>
      <c r="N766">
        <v>153</v>
      </c>
      <c r="O766" t="b">
        <f>VLOOKUP(A766,Sheet2!$A$2:$G$74,5,FALSE)</f>
        <v>0</v>
      </c>
    </row>
    <row r="767" spans="1:15" x14ac:dyDescent="0.25">
      <c r="A767" s="6" t="s">
        <v>106</v>
      </c>
      <c r="B767" t="str">
        <f>VLOOKUP($A767,Sheet2!$A$2:$B$82,2,FALSE)</f>
        <v>Sum PCB-7</v>
      </c>
      <c r="C767" s="6" t="s">
        <v>121</v>
      </c>
      <c r="D767" t="str">
        <f>VLOOKUP(A767,Sheet2!$A$2:$G$96,3,FALSE)</f>
        <v>org milj</v>
      </c>
      <c r="E767" t="str">
        <f>VLOOKUP(A767,Sheet2!$A$2:$G$96,4,FALSE)</f>
        <v>PCB</v>
      </c>
      <c r="F767" s="1">
        <v>45000</v>
      </c>
      <c r="G767" t="str">
        <f t="shared" si="35"/>
        <v>inn</v>
      </c>
      <c r="H767" s="6"/>
      <c r="I767" t="str">
        <f t="shared" si="33"/>
        <v/>
      </c>
      <c r="J767" s="4" t="s">
        <v>119</v>
      </c>
      <c r="K767" t="str">
        <f>IF(LEN(VLOOKUP(B767,Sheet2!$B$2:$G$96,5,FALSE))=0,"",VLOOKUP(B767,Sheet2!$B$2:$G$96,5,FALSE))</f>
        <v/>
      </c>
      <c r="L767" t="str">
        <f>IF(LEN(VLOOKUP(B767,Sheet2!$B$2:$G$96,6,FALSE))=0,"",VLOOKUP(B767,Sheet2!$B$2:$G$96,6,FALSE))</f>
        <v/>
      </c>
      <c r="M767" t="b">
        <f t="shared" si="34"/>
        <v>0</v>
      </c>
      <c r="N767">
        <v>152</v>
      </c>
      <c r="O767" t="b">
        <f>VLOOKUP(A767,Sheet2!$A$2:$G$74,5,FALSE)</f>
        <v>0</v>
      </c>
    </row>
    <row r="768" spans="1:15" x14ac:dyDescent="0.25">
      <c r="A768" s="6" t="s">
        <v>106</v>
      </c>
      <c r="B768" t="str">
        <f>VLOOKUP($A768,Sheet2!$A$2:$B$82,2,FALSE)</f>
        <v>Sum PCB-7</v>
      </c>
      <c r="C768" s="6" t="s">
        <v>121</v>
      </c>
      <c r="D768" t="str">
        <f>VLOOKUP(A768,Sheet2!$A$2:$G$96,3,FALSE)</f>
        <v>org milj</v>
      </c>
      <c r="E768" t="str">
        <f>VLOOKUP(A768,Sheet2!$A$2:$G$96,4,FALSE)</f>
        <v>PCB</v>
      </c>
      <c r="F768" s="1">
        <v>45000</v>
      </c>
      <c r="G768" t="str">
        <f t="shared" si="35"/>
        <v>ut</v>
      </c>
      <c r="H768" s="6"/>
      <c r="I768" t="str">
        <f t="shared" si="33"/>
        <v/>
      </c>
      <c r="J768" s="4" t="s">
        <v>119</v>
      </c>
      <c r="K768" t="str">
        <f>IF(LEN(VLOOKUP(B768,Sheet2!$B$2:$G$96,5,FALSE))=0,"",VLOOKUP(B768,Sheet2!$B$2:$G$96,5,FALSE))</f>
        <v/>
      </c>
      <c r="L768" t="str">
        <f>IF(LEN(VLOOKUP(B768,Sheet2!$B$2:$G$96,6,FALSE))=0,"",VLOOKUP(B768,Sheet2!$B$2:$G$96,6,FALSE))</f>
        <v/>
      </c>
      <c r="M768" t="b">
        <f t="shared" si="34"/>
        <v>0</v>
      </c>
      <c r="N768">
        <v>151</v>
      </c>
      <c r="O768" t="b">
        <f>VLOOKUP(A768,Sheet2!$A$2:$G$74,5,FALSE)</f>
        <v>0</v>
      </c>
    </row>
    <row r="769" spans="1:15" x14ac:dyDescent="0.25">
      <c r="A769" t="s">
        <v>91</v>
      </c>
      <c r="B769" t="str">
        <f>VLOOKUP($A769,Sheet2!$A$2:$B$82,2,FALSE)</f>
        <v>Sum PFAS</v>
      </c>
      <c r="C769" t="s">
        <v>11</v>
      </c>
      <c r="D769" t="str">
        <f>VLOOKUP(A769,Sheet2!$A$2:$G$96,3,FALSE)</f>
        <v>org milj</v>
      </c>
      <c r="E769" t="str">
        <f>VLOOKUP(A769,Sheet2!$A$2:$G$96,4,FALSE)</f>
        <v>PFAS</v>
      </c>
      <c r="F769" s="1">
        <v>44879</v>
      </c>
      <c r="G769" t="str">
        <f t="shared" si="35"/>
        <v>inn</v>
      </c>
      <c r="H769">
        <f>SUM(H722:H768)</f>
        <v>90.025770000000009</v>
      </c>
      <c r="I769" t="b">
        <f t="shared" si="33"/>
        <v>0</v>
      </c>
      <c r="J769" s="4">
        <v>0.63359999999999994</v>
      </c>
      <c r="K769" t="str">
        <f>IF(LEN(VLOOKUP(B769,Sheet2!$B$2:$G$96,5,FALSE))=0,"",VLOOKUP(B769,Sheet2!$B$2:$G$96,5,FALSE))</f>
        <v/>
      </c>
      <c r="L769" t="str">
        <f>IF(LEN(VLOOKUP(B769,Sheet2!$B$2:$G$96,6,FALSE))=0,"",VLOOKUP(B769,Sheet2!$B$2:$G$96,6,FALSE))</f>
        <v/>
      </c>
      <c r="M769" t="b">
        <f t="shared" si="34"/>
        <v>0</v>
      </c>
      <c r="N769">
        <v>152</v>
      </c>
      <c r="O769" t="b">
        <f>VLOOKUP(A769,Sheet2!$A$2:$G$74,5,FALSE)</f>
        <v>0</v>
      </c>
    </row>
    <row r="770" spans="1:15" x14ac:dyDescent="0.25">
      <c r="A770" t="s">
        <v>91</v>
      </c>
      <c r="B770" t="str">
        <f>VLOOKUP($A770,Sheet2!$A$2:$B$82,2,FALSE)</f>
        <v>Sum PFAS</v>
      </c>
      <c r="C770" t="s">
        <v>11</v>
      </c>
      <c r="D770" t="str">
        <f>VLOOKUP(A770,Sheet2!$A$2:$G$96,3,FALSE)</f>
        <v>org milj</v>
      </c>
      <c r="E770" t="str">
        <f>VLOOKUP(A770,Sheet2!$A$2:$G$96,4,FALSE)</f>
        <v>PFAS</v>
      </c>
      <c r="F770" s="1">
        <v>44879</v>
      </c>
      <c r="G770" t="str">
        <f t="shared" si="35"/>
        <v>ut</v>
      </c>
      <c r="H770">
        <f>SUM(H723:H769)</f>
        <v>175.25153999999998</v>
      </c>
      <c r="I770" t="b">
        <f t="shared" ref="I770:I833" si="36">IF(ISBLANK(H770),"",IF(ISNUMBER(H770),FALSE,TRUE))</f>
        <v>0</v>
      </c>
      <c r="J770" s="4">
        <v>1.2671999999999999</v>
      </c>
      <c r="K770" t="str">
        <f>IF(LEN(VLOOKUP(B770,Sheet2!$B$2:$G$96,5,FALSE))=0,"",VLOOKUP(B770,Sheet2!$B$2:$G$96,5,FALSE))</f>
        <v/>
      </c>
      <c r="L770" t="str">
        <f>IF(LEN(VLOOKUP(B770,Sheet2!$B$2:$G$96,6,FALSE))=0,"",VLOOKUP(B770,Sheet2!$B$2:$G$96,6,FALSE))</f>
        <v/>
      </c>
      <c r="M770" t="b">
        <f t="shared" ref="M770:M833" si="37">IF(ISBLANK(J770),"",IF(J770&gt;K770,TRUE,FALSE))</f>
        <v>0</v>
      </c>
      <c r="N770">
        <v>151</v>
      </c>
      <c r="O770" t="b">
        <f>VLOOKUP(A770,Sheet2!$A$2:$G$74,5,FALSE)</f>
        <v>0</v>
      </c>
    </row>
    <row r="771" spans="1:15" x14ac:dyDescent="0.25">
      <c r="A771" s="7" t="s">
        <v>178</v>
      </c>
      <c r="B771" t="str">
        <f>VLOOKUP($A771,Sheet2!$A$2:$B$82,2,FALSE)</f>
        <v>Sum xylener</v>
      </c>
      <c r="C771" t="s">
        <v>11</v>
      </c>
      <c r="D771" t="str">
        <f>VLOOKUP(A771,Sheet2!$A$2:$G$96,3,FALSE)</f>
        <v>org milj</v>
      </c>
      <c r="E771" t="str">
        <f>VLOOKUP(A771,Sheet2!$A$2:$G$96,4,FALSE)</f>
        <v>BTEX</v>
      </c>
      <c r="F771" s="1">
        <v>45000</v>
      </c>
      <c r="G771" t="str">
        <f t="shared" ref="G771:G834" si="38">IF(N771=152,"inn",IF(N771=151,"ut",IF(N771=153,"slamtank")))</f>
        <v>slamtank</v>
      </c>
      <c r="H771" s="7"/>
      <c r="I771" t="str">
        <f t="shared" si="36"/>
        <v/>
      </c>
      <c r="J771" s="4" t="s">
        <v>119</v>
      </c>
      <c r="K771" t="str">
        <f>IF(LEN(VLOOKUP(B771,Sheet2!$B$2:$G$96,5,FALSE))=0,"",VLOOKUP(B771,Sheet2!$B$2:$G$96,5,FALSE))</f>
        <v/>
      </c>
      <c r="L771" t="str">
        <f>IF(LEN(VLOOKUP(B771,Sheet2!$B$2:$G$96,6,FALSE))=0,"",VLOOKUP(B771,Sheet2!$B$2:$G$96,6,FALSE))</f>
        <v/>
      </c>
      <c r="M771" t="b">
        <f t="shared" si="37"/>
        <v>0</v>
      </c>
      <c r="N771">
        <v>153</v>
      </c>
      <c r="O771" t="b">
        <f>VLOOKUP(A771,Sheet2!$A$2:$G$74,5,FALSE)</f>
        <v>0</v>
      </c>
    </row>
    <row r="772" spans="1:15" x14ac:dyDescent="0.25">
      <c r="A772" s="7" t="s">
        <v>178</v>
      </c>
      <c r="B772" t="str">
        <f>VLOOKUP($A772,Sheet2!$A$2:$B$82,2,FALSE)</f>
        <v>Sum xylener</v>
      </c>
      <c r="C772" t="s">
        <v>11</v>
      </c>
      <c r="D772" t="str">
        <f>VLOOKUP(A772,Sheet2!$A$2:$G$96,3,FALSE)</f>
        <v>org milj</v>
      </c>
      <c r="E772" t="str">
        <f>VLOOKUP(A772,Sheet2!$A$2:$G$96,4,FALSE)</f>
        <v>BTEX</v>
      </c>
      <c r="F772" s="1">
        <v>45000</v>
      </c>
      <c r="G772" t="str">
        <f t="shared" si="38"/>
        <v>inn</v>
      </c>
      <c r="H772" s="6" t="s">
        <v>147</v>
      </c>
      <c r="I772" t="b">
        <f t="shared" si="36"/>
        <v>1</v>
      </c>
      <c r="J772" s="4">
        <v>0.15</v>
      </c>
      <c r="K772" t="str">
        <f>IF(LEN(VLOOKUP(B772,Sheet2!$B$2:$G$96,5,FALSE))=0,"",VLOOKUP(B772,Sheet2!$B$2:$G$96,5,FALSE))</f>
        <v/>
      </c>
      <c r="L772" t="str">
        <f>IF(LEN(VLOOKUP(B772,Sheet2!$B$2:$G$96,6,FALSE))=0,"",VLOOKUP(B772,Sheet2!$B$2:$G$96,6,FALSE))</f>
        <v/>
      </c>
      <c r="M772" t="b">
        <f t="shared" si="37"/>
        <v>0</v>
      </c>
      <c r="N772">
        <v>152</v>
      </c>
      <c r="O772" t="b">
        <f>VLOOKUP(A772,Sheet2!$A$2:$G$74,5,FALSE)</f>
        <v>0</v>
      </c>
    </row>
    <row r="773" spans="1:15" x14ac:dyDescent="0.25">
      <c r="A773" s="6" t="s">
        <v>178</v>
      </c>
      <c r="B773" t="str">
        <f>VLOOKUP($A773,Sheet2!$A$2:$B$82,2,FALSE)</f>
        <v>Sum xylener</v>
      </c>
      <c r="C773" t="s">
        <v>11</v>
      </c>
      <c r="D773" t="str">
        <f>VLOOKUP(A773,Sheet2!$A$2:$G$96,3,FALSE)</f>
        <v>org milj</v>
      </c>
      <c r="E773" t="str">
        <f>VLOOKUP(A773,Sheet2!$A$2:$G$96,4,FALSE)</f>
        <v>BTEX</v>
      </c>
      <c r="F773" s="1">
        <v>45000</v>
      </c>
      <c r="G773" t="str">
        <f t="shared" si="38"/>
        <v>ut</v>
      </c>
      <c r="H773" s="6">
        <v>0.64</v>
      </c>
      <c r="I773" t="b">
        <f t="shared" si="36"/>
        <v>0</v>
      </c>
      <c r="J773" s="4">
        <v>0.64</v>
      </c>
      <c r="K773" t="str">
        <f>IF(LEN(VLOOKUP(B773,Sheet2!$B$2:$G$96,5,FALSE))=0,"",VLOOKUP(B773,Sheet2!$B$2:$G$96,5,FALSE))</f>
        <v/>
      </c>
      <c r="L773" t="str">
        <f>IF(LEN(VLOOKUP(B773,Sheet2!$B$2:$G$96,6,FALSE))=0,"",VLOOKUP(B773,Sheet2!$B$2:$G$96,6,FALSE))</f>
        <v/>
      </c>
      <c r="M773" t="b">
        <f t="shared" si="37"/>
        <v>0</v>
      </c>
      <c r="N773">
        <v>151</v>
      </c>
      <c r="O773" t="b">
        <f>VLOOKUP(A773,Sheet2!$A$2:$G$74,5,FALSE)</f>
        <v>0</v>
      </c>
    </row>
    <row r="774" spans="1:15" x14ac:dyDescent="0.25">
      <c r="A774" t="s">
        <v>4</v>
      </c>
      <c r="B774" t="str">
        <f>VLOOKUP($A774,Sheet2!$A$2:$B$82,2,FALSE)</f>
        <v>Suspendert stoff</v>
      </c>
      <c r="C774" t="s">
        <v>5</v>
      </c>
      <c r="D774" t="str">
        <f>VLOOKUP(A774,Sheet2!$A$2:$G$96,3,FALSE)</f>
        <v>vannparameter</v>
      </c>
      <c r="E774" t="str">
        <f>VLOOKUP(A774,Sheet2!$A$2:$G$96,4,FALSE)</f>
        <v>stoff</v>
      </c>
      <c r="F774" s="1">
        <v>44858</v>
      </c>
      <c r="G774" t="str">
        <f t="shared" si="38"/>
        <v>inn</v>
      </c>
      <c r="H774" s="4">
        <v>200</v>
      </c>
      <c r="I774" t="b">
        <f t="shared" si="36"/>
        <v>0</v>
      </c>
      <c r="J774" s="4">
        <v>200</v>
      </c>
      <c r="K774">
        <f>IF(LEN(VLOOKUP(B774,Sheet2!$B$2:$G$96,5,FALSE))=0,"",VLOOKUP(B774,Sheet2!$B$2:$G$96,5,FALSE))</f>
        <v>50</v>
      </c>
      <c r="L774" t="str">
        <f>IF(LEN(VLOOKUP(B774,Sheet2!$B$2:$G$96,6,FALSE))=0,"",VLOOKUP(B774,Sheet2!$B$2:$G$96,6,FALSE))</f>
        <v/>
      </c>
      <c r="M774" t="b">
        <f t="shared" si="37"/>
        <v>1</v>
      </c>
      <c r="N774">
        <v>152</v>
      </c>
      <c r="O774" t="b">
        <f>VLOOKUP(A774,Sheet2!$A$2:$G$74,5,FALSE)</f>
        <v>1</v>
      </c>
    </row>
    <row r="775" spans="1:15" x14ac:dyDescent="0.25">
      <c r="A775" t="s">
        <v>4</v>
      </c>
      <c r="B775" t="str">
        <f>VLOOKUP($A775,Sheet2!$A$2:$B$82,2,FALSE)</f>
        <v>Suspendert stoff</v>
      </c>
      <c r="C775" t="s">
        <v>5</v>
      </c>
      <c r="D775" t="str">
        <f>VLOOKUP(A775,Sheet2!$A$2:$G$96,3,FALSE)</f>
        <v>vannparameter</v>
      </c>
      <c r="E775" t="str">
        <f>VLOOKUP(A775,Sheet2!$A$2:$G$96,4,FALSE)</f>
        <v>stoff</v>
      </c>
      <c r="F775" s="1">
        <v>44858</v>
      </c>
      <c r="G775" t="str">
        <f t="shared" si="38"/>
        <v>ut</v>
      </c>
      <c r="H775" s="4">
        <v>76</v>
      </c>
      <c r="I775" t="b">
        <f t="shared" si="36"/>
        <v>0</v>
      </c>
      <c r="J775" s="4">
        <v>76</v>
      </c>
      <c r="K775">
        <f>IF(LEN(VLOOKUP(B775,Sheet2!$B$2:$G$96,5,FALSE))=0,"",VLOOKUP(B775,Sheet2!$B$2:$G$96,5,FALSE))</f>
        <v>50</v>
      </c>
      <c r="L775" t="str">
        <f>IF(LEN(VLOOKUP(B775,Sheet2!$B$2:$G$96,6,FALSE))=0,"",VLOOKUP(B775,Sheet2!$B$2:$G$96,6,FALSE))</f>
        <v/>
      </c>
      <c r="M775" t="b">
        <f t="shared" si="37"/>
        <v>1</v>
      </c>
      <c r="N775">
        <v>151</v>
      </c>
      <c r="O775" t="b">
        <f>VLOOKUP(A775,Sheet2!$A$2:$G$74,5,FALSE)</f>
        <v>1</v>
      </c>
    </row>
    <row r="776" spans="1:15" x14ac:dyDescent="0.25">
      <c r="A776" t="s">
        <v>4</v>
      </c>
      <c r="B776" t="str">
        <f>VLOOKUP($A776,Sheet2!$A$2:$B$82,2,FALSE)</f>
        <v>Suspendert stoff</v>
      </c>
      <c r="C776" t="s">
        <v>5</v>
      </c>
      <c r="D776" t="str">
        <f>VLOOKUP(A776,Sheet2!$A$2:$G$96,3,FALSE)</f>
        <v>vannparameter</v>
      </c>
      <c r="E776" t="str">
        <f>VLOOKUP(A776,Sheet2!$A$2:$G$96,4,FALSE)</f>
        <v>stoff</v>
      </c>
      <c r="F776" s="1">
        <v>44865</v>
      </c>
      <c r="G776" t="str">
        <f t="shared" si="38"/>
        <v>inn</v>
      </c>
      <c r="H776" s="4">
        <v>340</v>
      </c>
      <c r="I776" t="b">
        <f t="shared" si="36"/>
        <v>0</v>
      </c>
      <c r="J776" s="4">
        <v>340</v>
      </c>
      <c r="K776">
        <f>IF(LEN(VLOOKUP(B776,Sheet2!$B$2:$G$96,5,FALSE))=0,"",VLOOKUP(B776,Sheet2!$B$2:$G$96,5,FALSE))</f>
        <v>50</v>
      </c>
      <c r="L776" t="str">
        <f>IF(LEN(VLOOKUP(B776,Sheet2!$B$2:$G$96,6,FALSE))=0,"",VLOOKUP(B776,Sheet2!$B$2:$G$96,6,FALSE))</f>
        <v/>
      </c>
      <c r="M776" t="b">
        <f t="shared" si="37"/>
        <v>1</v>
      </c>
      <c r="N776">
        <v>152</v>
      </c>
      <c r="O776" t="b">
        <f>VLOOKUP(A776,Sheet2!$A$2:$G$74,5,FALSE)</f>
        <v>1</v>
      </c>
    </row>
    <row r="777" spans="1:15" x14ac:dyDescent="0.25">
      <c r="A777" t="s">
        <v>4</v>
      </c>
      <c r="B777" t="str">
        <f>VLOOKUP($A777,Sheet2!$A$2:$B$82,2,FALSE)</f>
        <v>Suspendert stoff</v>
      </c>
      <c r="C777" t="s">
        <v>5</v>
      </c>
      <c r="D777" t="str">
        <f>VLOOKUP(A777,Sheet2!$A$2:$G$96,3,FALSE)</f>
        <v>vannparameter</v>
      </c>
      <c r="E777" t="str">
        <f>VLOOKUP(A777,Sheet2!$A$2:$G$96,4,FALSE)</f>
        <v>stoff</v>
      </c>
      <c r="F777" s="1">
        <v>44865</v>
      </c>
      <c r="G777" t="str">
        <f t="shared" si="38"/>
        <v>ut</v>
      </c>
      <c r="H777" s="4">
        <v>220</v>
      </c>
      <c r="I777" t="b">
        <f t="shared" si="36"/>
        <v>0</v>
      </c>
      <c r="J777" s="4">
        <v>220</v>
      </c>
      <c r="K777">
        <f>IF(LEN(VLOOKUP(B777,Sheet2!$B$2:$G$96,5,FALSE))=0,"",VLOOKUP(B777,Sheet2!$B$2:$G$96,5,FALSE))</f>
        <v>50</v>
      </c>
      <c r="L777" t="str">
        <f>IF(LEN(VLOOKUP(B777,Sheet2!$B$2:$G$96,6,FALSE))=0,"",VLOOKUP(B777,Sheet2!$B$2:$G$96,6,FALSE))</f>
        <v/>
      </c>
      <c r="M777" t="b">
        <f t="shared" si="37"/>
        <v>1</v>
      </c>
      <c r="N777">
        <v>151</v>
      </c>
      <c r="O777" t="b">
        <f>VLOOKUP(A777,Sheet2!$A$2:$G$74,5,FALSE)</f>
        <v>1</v>
      </c>
    </row>
    <row r="778" spans="1:15" x14ac:dyDescent="0.25">
      <c r="A778" t="s">
        <v>4</v>
      </c>
      <c r="B778" t="str">
        <f>VLOOKUP($A778,Sheet2!$A$2:$B$82,2,FALSE)</f>
        <v>Suspendert stoff</v>
      </c>
      <c r="C778" t="s">
        <v>5</v>
      </c>
      <c r="D778" t="str">
        <f>VLOOKUP(A778,Sheet2!$A$2:$G$96,3,FALSE)</f>
        <v>vannparameter</v>
      </c>
      <c r="E778" t="str">
        <f>VLOOKUP(A778,Sheet2!$A$2:$G$96,4,FALSE)</f>
        <v>stoff</v>
      </c>
      <c r="F778" s="1">
        <v>44872</v>
      </c>
      <c r="G778" t="str">
        <f t="shared" si="38"/>
        <v>inn</v>
      </c>
      <c r="H778" s="4">
        <v>290</v>
      </c>
      <c r="I778" t="b">
        <f t="shared" si="36"/>
        <v>0</v>
      </c>
      <c r="J778" s="4">
        <v>290</v>
      </c>
      <c r="K778">
        <f>IF(LEN(VLOOKUP(B778,Sheet2!$B$2:$G$96,5,FALSE))=0,"",VLOOKUP(B778,Sheet2!$B$2:$G$96,5,FALSE))</f>
        <v>50</v>
      </c>
      <c r="L778" t="str">
        <f>IF(LEN(VLOOKUP(B778,Sheet2!$B$2:$G$96,6,FALSE))=0,"",VLOOKUP(B778,Sheet2!$B$2:$G$96,6,FALSE))</f>
        <v/>
      </c>
      <c r="M778" t="b">
        <f t="shared" si="37"/>
        <v>1</v>
      </c>
      <c r="N778">
        <v>152</v>
      </c>
      <c r="O778" t="b">
        <f>VLOOKUP(A778,Sheet2!$A$2:$G$74,5,FALSE)</f>
        <v>1</v>
      </c>
    </row>
    <row r="779" spans="1:15" x14ac:dyDescent="0.25">
      <c r="A779" t="s">
        <v>4</v>
      </c>
      <c r="B779" t="str">
        <f>VLOOKUP($A779,Sheet2!$A$2:$B$82,2,FALSE)</f>
        <v>Suspendert stoff</v>
      </c>
      <c r="C779" t="s">
        <v>5</v>
      </c>
      <c r="D779" t="str">
        <f>VLOOKUP(A779,Sheet2!$A$2:$G$96,3,FALSE)</f>
        <v>vannparameter</v>
      </c>
      <c r="E779" t="str">
        <f>VLOOKUP(A779,Sheet2!$A$2:$G$96,4,FALSE)</f>
        <v>stoff</v>
      </c>
      <c r="F779" s="1">
        <v>44872</v>
      </c>
      <c r="G779" t="str">
        <f t="shared" si="38"/>
        <v>ut</v>
      </c>
      <c r="H779" s="4">
        <v>110</v>
      </c>
      <c r="I779" t="b">
        <f t="shared" si="36"/>
        <v>0</v>
      </c>
      <c r="J779" s="4">
        <v>110</v>
      </c>
      <c r="K779">
        <f>IF(LEN(VLOOKUP(B779,Sheet2!$B$2:$G$96,5,FALSE))=0,"",VLOOKUP(B779,Sheet2!$B$2:$G$96,5,FALSE))</f>
        <v>50</v>
      </c>
      <c r="L779" t="str">
        <f>IF(LEN(VLOOKUP(B779,Sheet2!$B$2:$G$96,6,FALSE))=0,"",VLOOKUP(B779,Sheet2!$B$2:$G$96,6,FALSE))</f>
        <v/>
      </c>
      <c r="M779" t="b">
        <f t="shared" si="37"/>
        <v>1</v>
      </c>
      <c r="N779">
        <v>151</v>
      </c>
      <c r="O779" t="b">
        <f>VLOOKUP(A779,Sheet2!$A$2:$G$74,5,FALSE)</f>
        <v>1</v>
      </c>
    </row>
    <row r="780" spans="1:15" x14ac:dyDescent="0.25">
      <c r="A780" t="s">
        <v>4</v>
      </c>
      <c r="B780" t="str">
        <f>VLOOKUP($A780,Sheet2!$A$2:$B$82,2,FALSE)</f>
        <v>Suspendert stoff</v>
      </c>
      <c r="C780" t="s">
        <v>5</v>
      </c>
      <c r="D780" t="str">
        <f>VLOOKUP(A780,Sheet2!$A$2:$G$96,3,FALSE)</f>
        <v>vannparameter</v>
      </c>
      <c r="E780" t="str">
        <f>VLOOKUP(A780,Sheet2!$A$2:$G$96,4,FALSE)</f>
        <v>stoff</v>
      </c>
      <c r="F780" s="1">
        <v>44879</v>
      </c>
      <c r="G780" t="str">
        <f t="shared" si="38"/>
        <v>inn</v>
      </c>
      <c r="H780" s="4">
        <v>350</v>
      </c>
      <c r="I780" t="b">
        <f t="shared" si="36"/>
        <v>0</v>
      </c>
      <c r="J780" s="4">
        <v>350</v>
      </c>
      <c r="K780">
        <f>IF(LEN(VLOOKUP(B780,Sheet2!$B$2:$G$96,5,FALSE))=0,"",VLOOKUP(B780,Sheet2!$B$2:$G$96,5,FALSE))</f>
        <v>50</v>
      </c>
      <c r="L780" t="str">
        <f>IF(LEN(VLOOKUP(B780,Sheet2!$B$2:$G$96,6,FALSE))=0,"",VLOOKUP(B780,Sheet2!$B$2:$G$96,6,FALSE))</f>
        <v/>
      </c>
      <c r="M780" t="b">
        <f t="shared" si="37"/>
        <v>1</v>
      </c>
      <c r="N780">
        <v>152</v>
      </c>
      <c r="O780" t="b">
        <f>VLOOKUP(A780,Sheet2!$A$2:$G$74,5,FALSE)</f>
        <v>1</v>
      </c>
    </row>
    <row r="781" spans="1:15" x14ac:dyDescent="0.25">
      <c r="A781" t="s">
        <v>4</v>
      </c>
      <c r="B781" t="str">
        <f>VLOOKUP($A781,Sheet2!$A$2:$B$82,2,FALSE)</f>
        <v>Suspendert stoff</v>
      </c>
      <c r="C781" t="s">
        <v>5</v>
      </c>
      <c r="D781" t="str">
        <f>VLOOKUP(A781,Sheet2!$A$2:$G$96,3,FALSE)</f>
        <v>vannparameter</v>
      </c>
      <c r="E781" t="str">
        <f>VLOOKUP(A781,Sheet2!$A$2:$G$96,4,FALSE)</f>
        <v>stoff</v>
      </c>
      <c r="F781" s="1">
        <v>44879</v>
      </c>
      <c r="G781" t="str">
        <f t="shared" si="38"/>
        <v>ut</v>
      </c>
      <c r="H781" s="4">
        <v>92</v>
      </c>
      <c r="I781" t="b">
        <f t="shared" si="36"/>
        <v>0</v>
      </c>
      <c r="J781" s="4">
        <v>92</v>
      </c>
      <c r="K781">
        <f>IF(LEN(VLOOKUP(B781,Sheet2!$B$2:$G$96,5,FALSE))=0,"",VLOOKUP(B781,Sheet2!$B$2:$G$96,5,FALSE))</f>
        <v>50</v>
      </c>
      <c r="L781" t="str">
        <f>IF(LEN(VLOOKUP(B781,Sheet2!$B$2:$G$96,6,FALSE))=0,"",VLOOKUP(B781,Sheet2!$B$2:$G$96,6,FALSE))</f>
        <v/>
      </c>
      <c r="M781" t="b">
        <f t="shared" si="37"/>
        <v>1</v>
      </c>
      <c r="N781">
        <v>151</v>
      </c>
      <c r="O781" t="b">
        <f>VLOOKUP(A781,Sheet2!$A$2:$G$74,5,FALSE)</f>
        <v>1</v>
      </c>
    </row>
    <row r="782" spans="1:15" x14ac:dyDescent="0.25">
      <c r="A782" t="s">
        <v>4</v>
      </c>
      <c r="B782" t="str">
        <f>VLOOKUP($A782,Sheet2!$A$2:$B$82,2,FALSE)</f>
        <v>Suspendert stoff</v>
      </c>
      <c r="C782" t="s">
        <v>5</v>
      </c>
      <c r="D782" t="str">
        <f>VLOOKUP(A782,Sheet2!$A$2:$G$96,3,FALSE)</f>
        <v>vannparameter</v>
      </c>
      <c r="E782" t="str">
        <f>VLOOKUP(A782,Sheet2!$A$2:$G$96,4,FALSE)</f>
        <v>stoff</v>
      </c>
      <c r="F782" s="1">
        <v>44886</v>
      </c>
      <c r="G782" t="str">
        <f t="shared" si="38"/>
        <v>inn</v>
      </c>
      <c r="H782" s="4">
        <v>510</v>
      </c>
      <c r="I782" t="b">
        <f t="shared" si="36"/>
        <v>0</v>
      </c>
      <c r="J782" s="4">
        <v>510</v>
      </c>
      <c r="K782">
        <f>IF(LEN(VLOOKUP(B782,Sheet2!$B$2:$G$96,5,FALSE))=0,"",VLOOKUP(B782,Sheet2!$B$2:$G$96,5,FALSE))</f>
        <v>50</v>
      </c>
      <c r="L782" t="str">
        <f>IF(LEN(VLOOKUP(B782,Sheet2!$B$2:$G$96,6,FALSE))=0,"",VLOOKUP(B782,Sheet2!$B$2:$G$96,6,FALSE))</f>
        <v/>
      </c>
      <c r="M782" t="b">
        <f t="shared" si="37"/>
        <v>1</v>
      </c>
      <c r="N782">
        <v>152</v>
      </c>
      <c r="O782" t="b">
        <f>VLOOKUP(A782,Sheet2!$A$2:$G$74,5,FALSE)</f>
        <v>1</v>
      </c>
    </row>
    <row r="783" spans="1:15" x14ac:dyDescent="0.25">
      <c r="A783" t="s">
        <v>4</v>
      </c>
      <c r="B783" t="str">
        <f>VLOOKUP($A783,Sheet2!$A$2:$B$82,2,FALSE)</f>
        <v>Suspendert stoff</v>
      </c>
      <c r="C783" t="s">
        <v>5</v>
      </c>
      <c r="D783" t="str">
        <f>VLOOKUP(A783,Sheet2!$A$2:$G$96,3,FALSE)</f>
        <v>vannparameter</v>
      </c>
      <c r="E783" t="str">
        <f>VLOOKUP(A783,Sheet2!$A$2:$G$96,4,FALSE)</f>
        <v>stoff</v>
      </c>
      <c r="F783" s="1">
        <v>44886</v>
      </c>
      <c r="G783" t="str">
        <f t="shared" si="38"/>
        <v>ut</v>
      </c>
      <c r="H783" s="4">
        <v>90</v>
      </c>
      <c r="I783" t="b">
        <f t="shared" si="36"/>
        <v>0</v>
      </c>
      <c r="J783" s="4">
        <v>90</v>
      </c>
      <c r="K783">
        <f>IF(LEN(VLOOKUP(B783,Sheet2!$B$2:$G$96,5,FALSE))=0,"",VLOOKUP(B783,Sheet2!$B$2:$G$96,5,FALSE))</f>
        <v>50</v>
      </c>
      <c r="L783" t="str">
        <f>IF(LEN(VLOOKUP(B783,Sheet2!$B$2:$G$96,6,FALSE))=0,"",VLOOKUP(B783,Sheet2!$B$2:$G$96,6,FALSE))</f>
        <v/>
      </c>
      <c r="M783" t="b">
        <f t="shared" si="37"/>
        <v>1</v>
      </c>
      <c r="N783">
        <v>151</v>
      </c>
      <c r="O783" t="b">
        <f>VLOOKUP(A783,Sheet2!$A$2:$G$74,5,FALSE)</f>
        <v>1</v>
      </c>
    </row>
    <row r="784" spans="1:15" x14ac:dyDescent="0.25">
      <c r="A784" t="s">
        <v>4</v>
      </c>
      <c r="B784" t="str">
        <f>VLOOKUP($A784,Sheet2!$A$2:$B$82,2,FALSE)</f>
        <v>Suspendert stoff</v>
      </c>
      <c r="C784" t="s">
        <v>5</v>
      </c>
      <c r="D784" t="str">
        <f>VLOOKUP(A784,Sheet2!$A$2:$G$96,3,FALSE)</f>
        <v>vannparameter</v>
      </c>
      <c r="E784" t="str">
        <f>VLOOKUP(A784,Sheet2!$A$2:$G$96,4,FALSE)</f>
        <v>stoff</v>
      </c>
      <c r="F784" s="1">
        <v>44907</v>
      </c>
      <c r="G784" t="str">
        <f t="shared" si="38"/>
        <v>inn</v>
      </c>
      <c r="H784" s="4">
        <v>340</v>
      </c>
      <c r="I784" t="b">
        <f t="shared" si="36"/>
        <v>0</v>
      </c>
      <c r="J784" s="4">
        <v>340</v>
      </c>
      <c r="K784">
        <f>IF(LEN(VLOOKUP(B784,Sheet2!$B$2:$G$96,5,FALSE))=0,"",VLOOKUP(B784,Sheet2!$B$2:$G$96,5,FALSE))</f>
        <v>50</v>
      </c>
      <c r="L784" t="str">
        <f>IF(LEN(VLOOKUP(B784,Sheet2!$B$2:$G$96,6,FALSE))=0,"",VLOOKUP(B784,Sheet2!$B$2:$G$96,6,FALSE))</f>
        <v/>
      </c>
      <c r="M784" t="b">
        <f t="shared" si="37"/>
        <v>1</v>
      </c>
      <c r="N784">
        <v>152</v>
      </c>
      <c r="O784" t="b">
        <f>VLOOKUP(A784,Sheet2!$A$2:$G$74,5,FALSE)</f>
        <v>1</v>
      </c>
    </row>
    <row r="785" spans="1:15" x14ac:dyDescent="0.25">
      <c r="A785" t="s">
        <v>4</v>
      </c>
      <c r="B785" t="str">
        <f>VLOOKUP($A785,Sheet2!$A$2:$B$82,2,FALSE)</f>
        <v>Suspendert stoff</v>
      </c>
      <c r="C785" t="s">
        <v>5</v>
      </c>
      <c r="D785" t="str">
        <f>VLOOKUP(A785,Sheet2!$A$2:$G$96,3,FALSE)</f>
        <v>vannparameter</v>
      </c>
      <c r="E785" t="str">
        <f>VLOOKUP(A785,Sheet2!$A$2:$G$96,4,FALSE)</f>
        <v>stoff</v>
      </c>
      <c r="F785" s="1">
        <v>44907</v>
      </c>
      <c r="G785" t="str">
        <f t="shared" si="38"/>
        <v>ut</v>
      </c>
      <c r="H785" s="4">
        <v>100</v>
      </c>
      <c r="I785" t="b">
        <f t="shared" si="36"/>
        <v>0</v>
      </c>
      <c r="J785" s="4">
        <v>100</v>
      </c>
      <c r="K785">
        <f>IF(LEN(VLOOKUP(B785,Sheet2!$B$2:$G$96,5,FALSE))=0,"",VLOOKUP(B785,Sheet2!$B$2:$G$96,5,FALSE))</f>
        <v>50</v>
      </c>
      <c r="L785" t="str">
        <f>IF(LEN(VLOOKUP(B785,Sheet2!$B$2:$G$96,6,FALSE))=0,"",VLOOKUP(B785,Sheet2!$B$2:$G$96,6,FALSE))</f>
        <v/>
      </c>
      <c r="M785" t="b">
        <f t="shared" si="37"/>
        <v>1</v>
      </c>
      <c r="N785">
        <v>151</v>
      </c>
      <c r="O785" t="b">
        <f>VLOOKUP(A785,Sheet2!$A$2:$G$74,5,FALSE)</f>
        <v>1</v>
      </c>
    </row>
    <row r="786" spans="1:15" x14ac:dyDescent="0.25">
      <c r="A786" t="s">
        <v>4</v>
      </c>
      <c r="B786" t="str">
        <f>VLOOKUP($A786,Sheet2!$A$2:$B$82,2,FALSE)</f>
        <v>Suspendert stoff</v>
      </c>
      <c r="C786" t="s">
        <v>5</v>
      </c>
      <c r="D786" t="str">
        <f>VLOOKUP(A786,Sheet2!$A$2:$G$96,3,FALSE)</f>
        <v>vannparameter</v>
      </c>
      <c r="E786" t="str">
        <f>VLOOKUP(A786,Sheet2!$A$2:$G$96,4,FALSE)</f>
        <v>stoff</v>
      </c>
      <c r="F786" s="1">
        <v>44970</v>
      </c>
      <c r="G786" t="str">
        <f t="shared" si="38"/>
        <v>inn</v>
      </c>
      <c r="H786" s="4">
        <v>750</v>
      </c>
      <c r="I786" t="b">
        <f t="shared" si="36"/>
        <v>0</v>
      </c>
      <c r="J786" s="4">
        <v>750</v>
      </c>
      <c r="K786">
        <f>IF(LEN(VLOOKUP(B786,Sheet2!$B$2:$G$96,5,FALSE))=0,"",VLOOKUP(B786,Sheet2!$B$2:$G$96,5,FALSE))</f>
        <v>50</v>
      </c>
      <c r="L786" t="str">
        <f>IF(LEN(VLOOKUP(B786,Sheet2!$B$2:$G$96,6,FALSE))=0,"",VLOOKUP(B786,Sheet2!$B$2:$G$96,6,FALSE))</f>
        <v/>
      </c>
      <c r="M786" t="b">
        <f t="shared" si="37"/>
        <v>1</v>
      </c>
      <c r="N786">
        <v>152</v>
      </c>
      <c r="O786" t="b">
        <f>VLOOKUP(A786,Sheet2!$A$2:$G$74,5,FALSE)</f>
        <v>1</v>
      </c>
    </row>
    <row r="787" spans="1:15" x14ac:dyDescent="0.25">
      <c r="A787" t="s">
        <v>4</v>
      </c>
      <c r="B787" t="str">
        <f>VLOOKUP($A787,Sheet2!$A$2:$B$82,2,FALSE)</f>
        <v>Suspendert stoff</v>
      </c>
      <c r="C787" t="s">
        <v>5</v>
      </c>
      <c r="D787" t="str">
        <f>VLOOKUP(A787,Sheet2!$A$2:$G$96,3,FALSE)</f>
        <v>vannparameter</v>
      </c>
      <c r="E787" t="str">
        <f>VLOOKUP(A787,Sheet2!$A$2:$G$96,4,FALSE)</f>
        <v>stoff</v>
      </c>
      <c r="F787" s="1">
        <v>44970</v>
      </c>
      <c r="G787" t="str">
        <f t="shared" si="38"/>
        <v>ut</v>
      </c>
      <c r="H787" s="4">
        <v>90</v>
      </c>
      <c r="I787" t="b">
        <f t="shared" si="36"/>
        <v>0</v>
      </c>
      <c r="J787" s="4">
        <v>90</v>
      </c>
      <c r="K787">
        <f>IF(LEN(VLOOKUP(B787,Sheet2!$B$2:$G$96,5,FALSE))=0,"",VLOOKUP(B787,Sheet2!$B$2:$G$96,5,FALSE))</f>
        <v>50</v>
      </c>
      <c r="L787" t="str">
        <f>IF(LEN(VLOOKUP(B787,Sheet2!$B$2:$G$96,6,FALSE))=0,"",VLOOKUP(B787,Sheet2!$B$2:$G$96,6,FALSE))</f>
        <v/>
      </c>
      <c r="M787" t="b">
        <f t="shared" si="37"/>
        <v>1</v>
      </c>
      <c r="N787">
        <v>151</v>
      </c>
      <c r="O787" t="b">
        <f>VLOOKUP(A787,Sheet2!$A$2:$G$74,5,FALSE)</f>
        <v>1</v>
      </c>
    </row>
    <row r="788" spans="1:15" x14ac:dyDescent="0.25">
      <c r="A788" t="s">
        <v>4</v>
      </c>
      <c r="B788" t="str">
        <f>VLOOKUP($A788,Sheet2!$A$2:$B$82,2,FALSE)</f>
        <v>Suspendert stoff</v>
      </c>
      <c r="C788" t="s">
        <v>5</v>
      </c>
      <c r="D788" t="str">
        <f>VLOOKUP(A788,Sheet2!$A$2:$G$96,3,FALSE)</f>
        <v>vannparameter</v>
      </c>
      <c r="E788" t="str">
        <f>VLOOKUP(A788,Sheet2!$A$2:$G$96,4,FALSE)</f>
        <v>stoff</v>
      </c>
      <c r="F788" s="1">
        <v>44984</v>
      </c>
      <c r="G788" t="str">
        <f t="shared" si="38"/>
        <v>inn</v>
      </c>
      <c r="H788" s="4">
        <v>490</v>
      </c>
      <c r="I788" t="b">
        <f t="shared" si="36"/>
        <v>0</v>
      </c>
      <c r="J788" s="4">
        <v>490</v>
      </c>
      <c r="K788">
        <f>IF(LEN(VLOOKUP(B788,Sheet2!$B$2:$G$96,5,FALSE))=0,"",VLOOKUP(B788,Sheet2!$B$2:$G$96,5,FALSE))</f>
        <v>50</v>
      </c>
      <c r="L788" t="str">
        <f>IF(LEN(VLOOKUP(B788,Sheet2!$B$2:$G$96,6,FALSE))=0,"",VLOOKUP(B788,Sheet2!$B$2:$G$96,6,FALSE))</f>
        <v/>
      </c>
      <c r="M788" t="b">
        <f t="shared" si="37"/>
        <v>1</v>
      </c>
      <c r="N788">
        <v>152</v>
      </c>
      <c r="O788" t="b">
        <f>VLOOKUP(A788,Sheet2!$A$2:$G$74,5,FALSE)</f>
        <v>1</v>
      </c>
    </row>
    <row r="789" spans="1:15" x14ac:dyDescent="0.25">
      <c r="A789" t="s">
        <v>4</v>
      </c>
      <c r="B789" t="str">
        <f>VLOOKUP($A789,Sheet2!$A$2:$B$82,2,FALSE)</f>
        <v>Suspendert stoff</v>
      </c>
      <c r="C789" t="s">
        <v>5</v>
      </c>
      <c r="D789" t="str">
        <f>VLOOKUP(A789,Sheet2!$A$2:$G$96,3,FALSE)</f>
        <v>vannparameter</v>
      </c>
      <c r="E789" t="str">
        <f>VLOOKUP(A789,Sheet2!$A$2:$G$96,4,FALSE)</f>
        <v>stoff</v>
      </c>
      <c r="F789" s="1">
        <v>44984</v>
      </c>
      <c r="G789" t="str">
        <f t="shared" si="38"/>
        <v>ut</v>
      </c>
      <c r="H789" s="4">
        <v>8</v>
      </c>
      <c r="I789" t="b">
        <f t="shared" si="36"/>
        <v>0</v>
      </c>
      <c r="J789" s="4">
        <v>8</v>
      </c>
      <c r="K789">
        <f>IF(LEN(VLOOKUP(B789,Sheet2!$B$2:$G$96,5,FALSE))=0,"",VLOOKUP(B789,Sheet2!$B$2:$G$96,5,FALSE))</f>
        <v>50</v>
      </c>
      <c r="L789" t="str">
        <f>IF(LEN(VLOOKUP(B789,Sheet2!$B$2:$G$96,6,FALSE))=0,"",VLOOKUP(B789,Sheet2!$B$2:$G$96,6,FALSE))</f>
        <v/>
      </c>
      <c r="M789" t="b">
        <f t="shared" si="37"/>
        <v>0</v>
      </c>
      <c r="N789">
        <v>151</v>
      </c>
      <c r="O789" t="b">
        <f>VLOOKUP(A789,Sheet2!$A$2:$G$74,5,FALSE)</f>
        <v>1</v>
      </c>
    </row>
    <row r="790" spans="1:15" x14ac:dyDescent="0.25">
      <c r="A790" s="6" t="s">
        <v>98</v>
      </c>
      <c r="B790" t="str">
        <f>VLOOKUP($A790,Sheet2!$A$2:$B$82,2,FALSE)</f>
        <v>Suspendert stoff</v>
      </c>
      <c r="C790" t="s">
        <v>5</v>
      </c>
      <c r="D790" t="str">
        <f>VLOOKUP(A790,Sheet2!$A$2:$G$96,3,FALSE)</f>
        <v>vannparameter</v>
      </c>
      <c r="E790" t="str">
        <f>VLOOKUP(A790,Sheet2!$A$2:$G$96,4,FALSE)</f>
        <v>stoff</v>
      </c>
      <c r="F790" s="1">
        <v>45000</v>
      </c>
      <c r="G790" t="str">
        <f t="shared" si="38"/>
        <v>slamtank</v>
      </c>
      <c r="H790" s="7"/>
      <c r="I790" t="str">
        <f t="shared" si="36"/>
        <v/>
      </c>
      <c r="J790" s="4" t="s">
        <v>119</v>
      </c>
      <c r="K790">
        <f>IF(LEN(VLOOKUP(B790,Sheet2!$B$2:$G$96,5,FALSE))=0,"",VLOOKUP(B790,Sheet2!$B$2:$G$96,5,FALSE))</f>
        <v>50</v>
      </c>
      <c r="L790" t="str">
        <f>IF(LEN(VLOOKUP(B790,Sheet2!$B$2:$G$96,6,FALSE))=0,"",VLOOKUP(B790,Sheet2!$B$2:$G$96,6,FALSE))</f>
        <v/>
      </c>
      <c r="M790" t="b">
        <f t="shared" si="37"/>
        <v>1</v>
      </c>
      <c r="N790">
        <v>153</v>
      </c>
      <c r="O790" t="b">
        <f>VLOOKUP(A790,Sheet2!$A$2:$G$74,5,FALSE)</f>
        <v>1</v>
      </c>
    </row>
    <row r="791" spans="1:15" x14ac:dyDescent="0.25">
      <c r="A791" s="6" t="s">
        <v>98</v>
      </c>
      <c r="B791" t="str">
        <f>VLOOKUP($A791,Sheet2!$A$2:$B$82,2,FALSE)</f>
        <v>Suspendert stoff</v>
      </c>
      <c r="C791" t="s">
        <v>5</v>
      </c>
      <c r="D791" t="str">
        <f>VLOOKUP(A791,Sheet2!$A$2:$G$96,3,FALSE)</f>
        <v>vannparameter</v>
      </c>
      <c r="E791" t="str">
        <f>VLOOKUP(A791,Sheet2!$A$2:$G$96,4,FALSE)</f>
        <v>stoff</v>
      </c>
      <c r="F791" s="1">
        <v>45000</v>
      </c>
      <c r="G791" t="str">
        <f t="shared" si="38"/>
        <v>inn</v>
      </c>
      <c r="H791" s="6">
        <v>640</v>
      </c>
      <c r="I791" t="b">
        <f t="shared" si="36"/>
        <v>0</v>
      </c>
      <c r="J791" s="4">
        <v>640</v>
      </c>
      <c r="K791">
        <f>IF(LEN(VLOOKUP(B791,Sheet2!$B$2:$G$96,5,FALSE))=0,"",VLOOKUP(B791,Sheet2!$B$2:$G$96,5,FALSE))</f>
        <v>50</v>
      </c>
      <c r="L791" t="str">
        <f>IF(LEN(VLOOKUP(B791,Sheet2!$B$2:$G$96,6,FALSE))=0,"",VLOOKUP(B791,Sheet2!$B$2:$G$96,6,FALSE))</f>
        <v/>
      </c>
      <c r="M791" t="b">
        <f t="shared" si="37"/>
        <v>1</v>
      </c>
      <c r="N791">
        <v>152</v>
      </c>
      <c r="O791" t="b">
        <f>VLOOKUP(A791,Sheet2!$A$2:$G$74,5,FALSE)</f>
        <v>1</v>
      </c>
    </row>
    <row r="792" spans="1:15" x14ac:dyDescent="0.25">
      <c r="A792" s="6" t="s">
        <v>98</v>
      </c>
      <c r="B792" t="str">
        <f>VLOOKUP($A792,Sheet2!$A$2:$B$82,2,FALSE)</f>
        <v>Suspendert stoff</v>
      </c>
      <c r="C792" t="s">
        <v>5</v>
      </c>
      <c r="D792" t="str">
        <f>VLOOKUP(A792,Sheet2!$A$2:$G$96,3,FALSE)</f>
        <v>vannparameter</v>
      </c>
      <c r="E792" t="str">
        <f>VLOOKUP(A792,Sheet2!$A$2:$G$96,4,FALSE)</f>
        <v>stoff</v>
      </c>
      <c r="F792" s="1">
        <v>45000</v>
      </c>
      <c r="G792" t="str">
        <f t="shared" si="38"/>
        <v>ut</v>
      </c>
      <c r="H792" s="6">
        <v>10</v>
      </c>
      <c r="I792" t="b">
        <f t="shared" si="36"/>
        <v>0</v>
      </c>
      <c r="J792" s="4">
        <v>10</v>
      </c>
      <c r="K792">
        <f>IF(LEN(VLOOKUP(B792,Sheet2!$B$2:$G$96,5,FALSE))=0,"",VLOOKUP(B792,Sheet2!$B$2:$G$96,5,FALSE))</f>
        <v>50</v>
      </c>
      <c r="L792" t="str">
        <f>IF(LEN(VLOOKUP(B792,Sheet2!$B$2:$G$96,6,FALSE))=0,"",VLOOKUP(B792,Sheet2!$B$2:$G$96,6,FALSE))</f>
        <v/>
      </c>
      <c r="M792" t="b">
        <f t="shared" si="37"/>
        <v>0</v>
      </c>
      <c r="N792">
        <v>151</v>
      </c>
      <c r="O792" t="b">
        <f>VLOOKUP(A792,Sheet2!$A$2:$G$74,5,FALSE)</f>
        <v>1</v>
      </c>
    </row>
    <row r="793" spans="1:15" x14ac:dyDescent="0.25">
      <c r="A793" s="6" t="s">
        <v>117</v>
      </c>
      <c r="B793" t="str">
        <f>VLOOKUP($A793,Sheet2!$A$2:$B$82,2,FALSE)</f>
        <v>T (˚C)</v>
      </c>
      <c r="C793" s="7" t="s">
        <v>122</v>
      </c>
      <c r="D793" t="str">
        <f>VLOOKUP(A793,Sheet2!$A$2:$G$96,3,FALSE)</f>
        <v>vannparameter</v>
      </c>
      <c r="E793" t="str">
        <f>VLOOKUP(A793,Sheet2!$A$2:$G$96,4,FALSE)</f>
        <v>temperatur</v>
      </c>
      <c r="F793" s="1">
        <v>45000</v>
      </c>
      <c r="G793" t="str">
        <f t="shared" si="38"/>
        <v>slamtank</v>
      </c>
      <c r="H793" s="7"/>
      <c r="I793" t="str">
        <f t="shared" si="36"/>
        <v/>
      </c>
      <c r="J793" s="4" t="s">
        <v>119</v>
      </c>
      <c r="K793" t="str">
        <f>IF(LEN(VLOOKUP(B793,Sheet2!$B$2:$G$96,5,FALSE))=0,"",VLOOKUP(B793,Sheet2!$B$2:$G$96,5,FALSE))</f>
        <v/>
      </c>
      <c r="L793" t="str">
        <f>IF(LEN(VLOOKUP(B793,Sheet2!$B$2:$G$96,6,FALSE))=0,"",VLOOKUP(B793,Sheet2!$B$2:$G$96,6,FALSE))</f>
        <v/>
      </c>
      <c r="M793" t="b">
        <f t="shared" si="37"/>
        <v>0</v>
      </c>
      <c r="N793">
        <v>153</v>
      </c>
      <c r="O793" t="b">
        <f>VLOOKUP(A793,Sheet2!$A$2:$G$74,5,FALSE)</f>
        <v>0</v>
      </c>
    </row>
    <row r="794" spans="1:15" x14ac:dyDescent="0.25">
      <c r="A794" s="6" t="s">
        <v>117</v>
      </c>
      <c r="B794" t="str">
        <f>VLOOKUP($A794,Sheet2!$A$2:$B$82,2,FALSE)</f>
        <v>T (˚C)</v>
      </c>
      <c r="C794" s="7" t="s">
        <v>122</v>
      </c>
      <c r="D794" t="str">
        <f>VLOOKUP(A794,Sheet2!$A$2:$G$96,3,FALSE)</f>
        <v>vannparameter</v>
      </c>
      <c r="E794" t="str">
        <f>VLOOKUP(A794,Sheet2!$A$2:$G$96,4,FALSE)</f>
        <v>temperatur</v>
      </c>
      <c r="F794" s="1">
        <v>45000</v>
      </c>
      <c r="G794" t="str">
        <f t="shared" si="38"/>
        <v>inn</v>
      </c>
      <c r="H794" s="6">
        <v>19</v>
      </c>
      <c r="I794" t="b">
        <f t="shared" si="36"/>
        <v>0</v>
      </c>
      <c r="J794" s="4">
        <v>19</v>
      </c>
      <c r="K794" t="str">
        <f>IF(LEN(VLOOKUP(B794,Sheet2!$B$2:$G$96,5,FALSE))=0,"",VLOOKUP(B794,Sheet2!$B$2:$G$96,5,FALSE))</f>
        <v/>
      </c>
      <c r="L794" t="str">
        <f>IF(LEN(VLOOKUP(B794,Sheet2!$B$2:$G$96,6,FALSE))=0,"",VLOOKUP(B794,Sheet2!$B$2:$G$96,6,FALSE))</f>
        <v/>
      </c>
      <c r="M794" t="b">
        <f t="shared" si="37"/>
        <v>0</v>
      </c>
      <c r="N794">
        <v>152</v>
      </c>
      <c r="O794" t="b">
        <f>VLOOKUP(A794,Sheet2!$A$2:$G$74,5,FALSE)</f>
        <v>0</v>
      </c>
    </row>
    <row r="795" spans="1:15" x14ac:dyDescent="0.25">
      <c r="A795" s="6" t="s">
        <v>117</v>
      </c>
      <c r="B795" t="str">
        <f>VLOOKUP($A795,Sheet2!$A$2:$B$82,2,FALSE)</f>
        <v>T (˚C)</v>
      </c>
      <c r="C795" s="7" t="s">
        <v>122</v>
      </c>
      <c r="D795" t="str">
        <f>VLOOKUP(A795,Sheet2!$A$2:$G$96,3,FALSE)</f>
        <v>vannparameter</v>
      </c>
      <c r="E795" t="str">
        <f>VLOOKUP(A795,Sheet2!$A$2:$G$96,4,FALSE)</f>
        <v>temperatur</v>
      </c>
      <c r="F795" s="1">
        <v>45000</v>
      </c>
      <c r="G795" t="str">
        <f t="shared" si="38"/>
        <v>ut</v>
      </c>
      <c r="H795" s="6">
        <v>20</v>
      </c>
      <c r="I795" t="b">
        <f t="shared" si="36"/>
        <v>0</v>
      </c>
      <c r="J795" s="4">
        <v>20</v>
      </c>
      <c r="K795" t="str">
        <f>IF(LEN(VLOOKUP(B795,Sheet2!$B$2:$G$96,5,FALSE))=0,"",VLOOKUP(B795,Sheet2!$B$2:$G$96,5,FALSE))</f>
        <v/>
      </c>
      <c r="L795" t="str">
        <f>IF(LEN(VLOOKUP(B795,Sheet2!$B$2:$G$96,6,FALSE))=0,"",VLOOKUP(B795,Sheet2!$B$2:$G$96,6,FALSE))</f>
        <v/>
      </c>
      <c r="M795" t="b">
        <f t="shared" si="37"/>
        <v>0</v>
      </c>
      <c r="N795">
        <v>151</v>
      </c>
      <c r="O795" t="b">
        <f>VLOOKUP(A795,Sheet2!$A$2:$G$74,5,FALSE)</f>
        <v>0</v>
      </c>
    </row>
    <row r="796" spans="1:15" x14ac:dyDescent="0.25">
      <c r="A796" s="6" t="s">
        <v>29</v>
      </c>
      <c r="B796" t="str">
        <f>VLOOKUP($A796,Sheet2!$A$2:$B$82,2,FALSE)</f>
        <v>THC &gt;C10-C12</v>
      </c>
      <c r="C796" t="s">
        <v>11</v>
      </c>
      <c r="D796" t="str">
        <f>VLOOKUP(A796,Sheet2!$A$2:$G$96,3,FALSE)</f>
        <v>hydrokarboner</v>
      </c>
      <c r="E796" t="str">
        <f>VLOOKUP(A796,Sheet2!$A$2:$G$96,4,FALSE)</f>
        <v>hydrokarboner</v>
      </c>
      <c r="F796" s="1">
        <v>45000</v>
      </c>
      <c r="G796" t="str">
        <f t="shared" si="38"/>
        <v>slamtank</v>
      </c>
      <c r="H796" s="7">
        <v>1470</v>
      </c>
      <c r="I796" t="b">
        <f t="shared" si="36"/>
        <v>0</v>
      </c>
      <c r="J796" s="4">
        <v>1470</v>
      </c>
      <c r="K796" t="str">
        <f>IF(LEN(VLOOKUP(B796,Sheet2!$B$2:$G$96,5,FALSE))=0,"",VLOOKUP(B796,Sheet2!$B$2:$G$96,5,FALSE))</f>
        <v/>
      </c>
      <c r="L796" t="str">
        <f>IF(LEN(VLOOKUP(B796,Sheet2!$B$2:$G$96,6,FALSE))=0,"",VLOOKUP(B796,Sheet2!$B$2:$G$96,6,FALSE))</f>
        <v/>
      </c>
      <c r="M796" t="b">
        <f t="shared" si="37"/>
        <v>0</v>
      </c>
      <c r="N796">
        <v>153</v>
      </c>
      <c r="O796" t="b">
        <f>VLOOKUP(A796,Sheet2!$A$2:$G$74,5,FALSE)</f>
        <v>1</v>
      </c>
    </row>
    <row r="797" spans="1:15" x14ac:dyDescent="0.25">
      <c r="A797" t="s">
        <v>29</v>
      </c>
      <c r="B797" t="str">
        <f>VLOOKUP($A797,Sheet2!$A$2:$B$82,2,FALSE)</f>
        <v>THC &gt;C10-C12</v>
      </c>
      <c r="C797" t="s">
        <v>11</v>
      </c>
      <c r="D797" t="str">
        <f>VLOOKUP(A797,Sheet2!$A$2:$G$96,3,FALSE)</f>
        <v>hydrokarboner</v>
      </c>
      <c r="E797" t="str">
        <f>VLOOKUP(A797,Sheet2!$A$2:$G$96,4,FALSE)</f>
        <v>hydrokarboner</v>
      </c>
      <c r="F797" s="1">
        <v>44858</v>
      </c>
      <c r="G797" t="str">
        <f t="shared" si="38"/>
        <v>inn</v>
      </c>
      <c r="H797">
        <v>129</v>
      </c>
      <c r="I797" t="b">
        <f t="shared" si="36"/>
        <v>0</v>
      </c>
      <c r="J797" s="4">
        <v>129</v>
      </c>
      <c r="K797" t="str">
        <f>IF(LEN(VLOOKUP(B797,Sheet2!$B$2:$G$96,5,FALSE))=0,"",VLOOKUP(B797,Sheet2!$B$2:$G$96,5,FALSE))</f>
        <v/>
      </c>
      <c r="L797" t="str">
        <f>IF(LEN(VLOOKUP(B797,Sheet2!$B$2:$G$96,6,FALSE))=0,"",VLOOKUP(B797,Sheet2!$B$2:$G$96,6,FALSE))</f>
        <v/>
      </c>
      <c r="M797" t="b">
        <f t="shared" si="37"/>
        <v>0</v>
      </c>
      <c r="N797">
        <v>152</v>
      </c>
      <c r="O797" t="b">
        <f>VLOOKUP(A797,Sheet2!$A$2:$G$74,5,FALSE)</f>
        <v>1</v>
      </c>
    </row>
    <row r="798" spans="1:15" x14ac:dyDescent="0.25">
      <c r="A798" t="s">
        <v>29</v>
      </c>
      <c r="B798" t="str">
        <f>VLOOKUP($A798,Sheet2!$A$2:$B$82,2,FALSE)</f>
        <v>THC &gt;C10-C12</v>
      </c>
      <c r="C798" t="s">
        <v>11</v>
      </c>
      <c r="D798" t="str">
        <f>VLOOKUP(A798,Sheet2!$A$2:$G$96,3,FALSE)</f>
        <v>hydrokarboner</v>
      </c>
      <c r="E798" t="str">
        <f>VLOOKUP(A798,Sheet2!$A$2:$G$96,4,FALSE)</f>
        <v>hydrokarboner</v>
      </c>
      <c r="F798" s="1">
        <v>44865</v>
      </c>
      <c r="G798" t="str">
        <f t="shared" si="38"/>
        <v>inn</v>
      </c>
      <c r="H798">
        <v>166</v>
      </c>
      <c r="I798" t="b">
        <f t="shared" si="36"/>
        <v>0</v>
      </c>
      <c r="J798" s="4">
        <v>166</v>
      </c>
      <c r="K798" t="str">
        <f>IF(LEN(VLOOKUP(B798,Sheet2!$B$2:$G$96,5,FALSE))=0,"",VLOOKUP(B798,Sheet2!$B$2:$G$96,5,FALSE))</f>
        <v/>
      </c>
      <c r="L798" t="str">
        <f>IF(LEN(VLOOKUP(B798,Sheet2!$B$2:$G$96,6,FALSE))=0,"",VLOOKUP(B798,Sheet2!$B$2:$G$96,6,FALSE))</f>
        <v/>
      </c>
      <c r="M798" t="b">
        <f t="shared" si="37"/>
        <v>0</v>
      </c>
      <c r="N798">
        <v>152</v>
      </c>
      <c r="O798" t="b">
        <f>VLOOKUP(A798,Sheet2!$A$2:$G$74,5,FALSE)</f>
        <v>1</v>
      </c>
    </row>
    <row r="799" spans="1:15" x14ac:dyDescent="0.25">
      <c r="A799" t="s">
        <v>29</v>
      </c>
      <c r="B799" t="str">
        <f>VLOOKUP($A799,Sheet2!$A$2:$B$82,2,FALSE)</f>
        <v>THC &gt;C10-C12</v>
      </c>
      <c r="C799" t="s">
        <v>11</v>
      </c>
      <c r="D799" t="str">
        <f>VLOOKUP(A799,Sheet2!$A$2:$G$96,3,FALSE)</f>
        <v>hydrokarboner</v>
      </c>
      <c r="E799" t="str">
        <f>VLOOKUP(A799,Sheet2!$A$2:$G$96,4,FALSE)</f>
        <v>hydrokarboner</v>
      </c>
      <c r="F799" s="1">
        <v>44872</v>
      </c>
      <c r="G799" t="str">
        <f t="shared" si="38"/>
        <v>inn</v>
      </c>
      <c r="H799">
        <v>119</v>
      </c>
      <c r="I799" t="b">
        <f t="shared" si="36"/>
        <v>0</v>
      </c>
      <c r="J799" s="4">
        <v>119</v>
      </c>
      <c r="K799" t="str">
        <f>IF(LEN(VLOOKUP(B799,Sheet2!$B$2:$G$96,5,FALSE))=0,"",VLOOKUP(B799,Sheet2!$B$2:$G$96,5,FALSE))</f>
        <v/>
      </c>
      <c r="L799" t="str">
        <f>IF(LEN(VLOOKUP(B799,Sheet2!$B$2:$G$96,6,FALSE))=0,"",VLOOKUP(B799,Sheet2!$B$2:$G$96,6,FALSE))</f>
        <v/>
      </c>
      <c r="M799" t="b">
        <f t="shared" si="37"/>
        <v>0</v>
      </c>
      <c r="N799">
        <v>152</v>
      </c>
      <c r="O799" t="b">
        <f>VLOOKUP(A799,Sheet2!$A$2:$G$74,5,FALSE)</f>
        <v>1</v>
      </c>
    </row>
    <row r="800" spans="1:15" x14ac:dyDescent="0.25">
      <c r="A800" t="s">
        <v>29</v>
      </c>
      <c r="B800" t="str">
        <f>VLOOKUP($A800,Sheet2!$A$2:$B$82,2,FALSE)</f>
        <v>THC &gt;C10-C12</v>
      </c>
      <c r="C800" t="s">
        <v>11</v>
      </c>
      <c r="D800" t="str">
        <f>VLOOKUP(A800,Sheet2!$A$2:$G$96,3,FALSE)</f>
        <v>hydrokarboner</v>
      </c>
      <c r="E800" t="str">
        <f>VLOOKUP(A800,Sheet2!$A$2:$G$96,4,FALSE)</f>
        <v>hydrokarboner</v>
      </c>
      <c r="F800" s="1">
        <v>44886</v>
      </c>
      <c r="G800" t="str">
        <f t="shared" si="38"/>
        <v>inn</v>
      </c>
      <c r="H800">
        <v>110</v>
      </c>
      <c r="I800" t="b">
        <f t="shared" si="36"/>
        <v>0</v>
      </c>
      <c r="J800" s="4">
        <v>110</v>
      </c>
      <c r="K800" t="str">
        <f>IF(LEN(VLOOKUP(B800,Sheet2!$B$2:$G$96,5,FALSE))=0,"",VLOOKUP(B800,Sheet2!$B$2:$G$96,5,FALSE))</f>
        <v/>
      </c>
      <c r="L800" t="str">
        <f>IF(LEN(VLOOKUP(B800,Sheet2!$B$2:$G$96,6,FALSE))=0,"",VLOOKUP(B800,Sheet2!$B$2:$G$96,6,FALSE))</f>
        <v/>
      </c>
      <c r="M800" t="b">
        <f t="shared" si="37"/>
        <v>0</v>
      </c>
      <c r="N800">
        <v>152</v>
      </c>
      <c r="O800" t="b">
        <f>VLOOKUP(A800,Sheet2!$A$2:$G$74,5,FALSE)</f>
        <v>1</v>
      </c>
    </row>
    <row r="801" spans="1:15" x14ac:dyDescent="0.25">
      <c r="A801" t="s">
        <v>29</v>
      </c>
      <c r="B801" t="str">
        <f>VLOOKUP($A801,Sheet2!$A$2:$B$82,2,FALSE)</f>
        <v>THC &gt;C10-C12</v>
      </c>
      <c r="C801" t="s">
        <v>11</v>
      </c>
      <c r="D801" t="str">
        <f>VLOOKUP(A801,Sheet2!$A$2:$G$96,3,FALSE)</f>
        <v>hydrokarboner</v>
      </c>
      <c r="E801" t="str">
        <f>VLOOKUP(A801,Sheet2!$A$2:$G$96,4,FALSE)</f>
        <v>hydrokarboner</v>
      </c>
      <c r="F801" s="1">
        <v>44907</v>
      </c>
      <c r="G801" t="str">
        <f t="shared" si="38"/>
        <v>inn</v>
      </c>
      <c r="H801">
        <v>98.9</v>
      </c>
      <c r="I801" t="b">
        <f t="shared" si="36"/>
        <v>0</v>
      </c>
      <c r="J801" s="4">
        <v>98.9</v>
      </c>
      <c r="K801" t="str">
        <f>IF(LEN(VLOOKUP(B801,Sheet2!$B$2:$G$96,5,FALSE))=0,"",VLOOKUP(B801,Sheet2!$B$2:$G$96,5,FALSE))</f>
        <v/>
      </c>
      <c r="L801" t="str">
        <f>IF(LEN(VLOOKUP(B801,Sheet2!$B$2:$G$96,6,FALSE))=0,"",VLOOKUP(B801,Sheet2!$B$2:$G$96,6,FALSE))</f>
        <v/>
      </c>
      <c r="M801" t="b">
        <f t="shared" si="37"/>
        <v>0</v>
      </c>
      <c r="N801">
        <v>152</v>
      </c>
      <c r="O801" t="b">
        <f>VLOOKUP(A801,Sheet2!$A$2:$G$74,5,FALSE)</f>
        <v>1</v>
      </c>
    </row>
    <row r="802" spans="1:15" x14ac:dyDescent="0.25">
      <c r="A802" t="s">
        <v>29</v>
      </c>
      <c r="B802" t="str">
        <f>VLOOKUP($A802,Sheet2!$A$2:$B$82,2,FALSE)</f>
        <v>THC &gt;C10-C12</v>
      </c>
      <c r="C802" t="s">
        <v>11</v>
      </c>
      <c r="D802" t="str">
        <f>VLOOKUP(A802,Sheet2!$A$2:$G$96,3,FALSE)</f>
        <v>hydrokarboner</v>
      </c>
      <c r="E802" t="str">
        <f>VLOOKUP(A802,Sheet2!$A$2:$G$96,4,FALSE)</f>
        <v>hydrokarboner</v>
      </c>
      <c r="F802" s="1">
        <v>44970</v>
      </c>
      <c r="G802" t="str">
        <f t="shared" si="38"/>
        <v>inn</v>
      </c>
      <c r="H802">
        <v>184</v>
      </c>
      <c r="I802" t="b">
        <f t="shared" si="36"/>
        <v>0</v>
      </c>
      <c r="J802" s="4">
        <v>184</v>
      </c>
      <c r="K802" t="str">
        <f>IF(LEN(VLOOKUP(B802,Sheet2!$B$2:$G$96,5,FALSE))=0,"",VLOOKUP(B802,Sheet2!$B$2:$G$96,5,FALSE))</f>
        <v/>
      </c>
      <c r="L802" t="str">
        <f>IF(LEN(VLOOKUP(B802,Sheet2!$B$2:$G$96,6,FALSE))=0,"",VLOOKUP(B802,Sheet2!$B$2:$G$96,6,FALSE))</f>
        <v/>
      </c>
      <c r="M802" t="b">
        <f t="shared" si="37"/>
        <v>0</v>
      </c>
      <c r="N802">
        <v>152</v>
      </c>
      <c r="O802" t="b">
        <f>VLOOKUP(A802,Sheet2!$A$2:$G$74,5,FALSE)</f>
        <v>1</v>
      </c>
    </row>
    <row r="803" spans="1:15" x14ac:dyDescent="0.25">
      <c r="A803" t="s">
        <v>29</v>
      </c>
      <c r="B803" t="str">
        <f>VLOOKUP($A803,Sheet2!$A$2:$B$82,2,FALSE)</f>
        <v>THC &gt;C10-C12</v>
      </c>
      <c r="C803" t="s">
        <v>11</v>
      </c>
      <c r="D803" t="str">
        <f>VLOOKUP(A803,Sheet2!$A$2:$G$96,3,FALSE)</f>
        <v>hydrokarboner</v>
      </c>
      <c r="E803" t="str">
        <f>VLOOKUP(A803,Sheet2!$A$2:$G$96,4,FALSE)</f>
        <v>hydrokarboner</v>
      </c>
      <c r="F803" s="1">
        <v>44984</v>
      </c>
      <c r="G803" t="str">
        <f t="shared" si="38"/>
        <v>inn</v>
      </c>
      <c r="H803">
        <v>184</v>
      </c>
      <c r="I803" t="b">
        <f t="shared" si="36"/>
        <v>0</v>
      </c>
      <c r="J803" s="4">
        <v>184</v>
      </c>
      <c r="K803" t="str">
        <f>IF(LEN(VLOOKUP(B803,Sheet2!$B$2:$G$96,5,FALSE))=0,"",VLOOKUP(B803,Sheet2!$B$2:$G$96,5,FALSE))</f>
        <v/>
      </c>
      <c r="L803" t="str">
        <f>IF(LEN(VLOOKUP(B803,Sheet2!$B$2:$G$96,6,FALSE))=0,"",VLOOKUP(B803,Sheet2!$B$2:$G$96,6,FALSE))</f>
        <v/>
      </c>
      <c r="M803" t="b">
        <f t="shared" si="37"/>
        <v>0</v>
      </c>
      <c r="N803">
        <v>152</v>
      </c>
      <c r="O803" t="b">
        <f>VLOOKUP(A803,Sheet2!$A$2:$G$74,5,FALSE)</f>
        <v>1</v>
      </c>
    </row>
    <row r="804" spans="1:15" x14ac:dyDescent="0.25">
      <c r="A804" t="s">
        <v>29</v>
      </c>
      <c r="B804" t="str">
        <f>VLOOKUP($A804,Sheet2!$A$2:$B$82,2,FALSE)</f>
        <v>THC &gt;C10-C12</v>
      </c>
      <c r="C804" t="s">
        <v>11</v>
      </c>
      <c r="D804" t="str">
        <f>VLOOKUP(A804,Sheet2!$A$2:$G$96,3,FALSE)</f>
        <v>hydrokarboner</v>
      </c>
      <c r="E804" t="str">
        <f>VLOOKUP(A804,Sheet2!$A$2:$G$96,4,FALSE)</f>
        <v>hydrokarboner</v>
      </c>
      <c r="F804" s="1">
        <v>44879</v>
      </c>
      <c r="G804" t="str">
        <f t="shared" si="38"/>
        <v>inn</v>
      </c>
      <c r="H804">
        <v>149</v>
      </c>
      <c r="I804" t="b">
        <f t="shared" si="36"/>
        <v>0</v>
      </c>
      <c r="J804" s="4">
        <v>149</v>
      </c>
      <c r="K804" t="str">
        <f>IF(LEN(VLOOKUP(B804,Sheet2!$B$2:$G$96,5,FALSE))=0,"",VLOOKUP(B804,Sheet2!$B$2:$G$96,5,FALSE))</f>
        <v/>
      </c>
      <c r="L804" t="str">
        <f>IF(LEN(VLOOKUP(B804,Sheet2!$B$2:$G$96,6,FALSE))=0,"",VLOOKUP(B804,Sheet2!$B$2:$G$96,6,FALSE))</f>
        <v/>
      </c>
      <c r="M804" t="b">
        <f t="shared" si="37"/>
        <v>0</v>
      </c>
      <c r="N804">
        <v>152</v>
      </c>
      <c r="O804" t="b">
        <f>VLOOKUP(A804,Sheet2!$A$2:$G$74,5,FALSE)</f>
        <v>1</v>
      </c>
    </row>
    <row r="805" spans="1:15" x14ac:dyDescent="0.25">
      <c r="A805" s="6" t="s">
        <v>29</v>
      </c>
      <c r="B805" t="str">
        <f>VLOOKUP($A805,Sheet2!$A$2:$B$82,2,FALSE)</f>
        <v>THC &gt;C10-C12</v>
      </c>
      <c r="C805" t="s">
        <v>11</v>
      </c>
      <c r="D805" t="str">
        <f>VLOOKUP(A805,Sheet2!$A$2:$G$96,3,FALSE)</f>
        <v>hydrokarboner</v>
      </c>
      <c r="E805" t="str">
        <f>VLOOKUP(A805,Sheet2!$A$2:$G$96,4,FALSE)</f>
        <v>hydrokarboner</v>
      </c>
      <c r="F805" s="1">
        <v>45000</v>
      </c>
      <c r="G805" t="str">
        <f t="shared" si="38"/>
        <v>inn</v>
      </c>
      <c r="H805" s="6">
        <v>122</v>
      </c>
      <c r="I805" t="b">
        <f t="shared" si="36"/>
        <v>0</v>
      </c>
      <c r="J805" s="4">
        <v>122</v>
      </c>
      <c r="K805" t="str">
        <f>IF(LEN(VLOOKUP(B805,Sheet2!$B$2:$G$96,5,FALSE))=0,"",VLOOKUP(B805,Sheet2!$B$2:$G$96,5,FALSE))</f>
        <v/>
      </c>
      <c r="L805" t="str">
        <f>IF(LEN(VLOOKUP(B805,Sheet2!$B$2:$G$96,6,FALSE))=0,"",VLOOKUP(B805,Sheet2!$B$2:$G$96,6,FALSE))</f>
        <v/>
      </c>
      <c r="M805" t="b">
        <f t="shared" si="37"/>
        <v>0</v>
      </c>
      <c r="N805">
        <v>152</v>
      </c>
      <c r="O805" t="b">
        <f>VLOOKUP(A805,Sheet2!$A$2:$G$74,5,FALSE)</f>
        <v>1</v>
      </c>
    </row>
    <row r="806" spans="1:15" x14ac:dyDescent="0.25">
      <c r="A806" t="s">
        <v>29</v>
      </c>
      <c r="B806" t="str">
        <f>VLOOKUP($A806,Sheet2!$A$2:$B$82,2,FALSE)</f>
        <v>THC &gt;C10-C12</v>
      </c>
      <c r="C806" t="s">
        <v>11</v>
      </c>
      <c r="D806" t="str">
        <f>VLOOKUP(A806,Sheet2!$A$2:$G$96,3,FALSE)</f>
        <v>hydrokarboner</v>
      </c>
      <c r="E806" t="str">
        <f>VLOOKUP(A806,Sheet2!$A$2:$G$96,4,FALSE)</f>
        <v>hydrokarboner</v>
      </c>
      <c r="F806" s="1">
        <v>44858</v>
      </c>
      <c r="G806" t="str">
        <f t="shared" si="38"/>
        <v>ut</v>
      </c>
      <c r="H806">
        <v>21.8</v>
      </c>
      <c r="I806" t="b">
        <f t="shared" si="36"/>
        <v>0</v>
      </c>
      <c r="J806" s="4">
        <v>21.8</v>
      </c>
      <c r="K806" t="str">
        <f>IF(LEN(VLOOKUP(B806,Sheet2!$B$2:$G$96,5,FALSE))=0,"",VLOOKUP(B806,Sheet2!$B$2:$G$96,5,FALSE))</f>
        <v/>
      </c>
      <c r="L806" t="str">
        <f>IF(LEN(VLOOKUP(B806,Sheet2!$B$2:$G$96,6,FALSE))=0,"",VLOOKUP(B806,Sheet2!$B$2:$G$96,6,FALSE))</f>
        <v/>
      </c>
      <c r="M806" t="b">
        <f t="shared" si="37"/>
        <v>0</v>
      </c>
      <c r="N806">
        <v>151</v>
      </c>
      <c r="O806" t="b">
        <f>VLOOKUP(A806,Sheet2!$A$2:$G$74,5,FALSE)</f>
        <v>1</v>
      </c>
    </row>
    <row r="807" spans="1:15" x14ac:dyDescent="0.25">
      <c r="A807" t="s">
        <v>29</v>
      </c>
      <c r="B807" t="str">
        <f>VLOOKUP($A807,Sheet2!$A$2:$B$82,2,FALSE)</f>
        <v>THC &gt;C10-C12</v>
      </c>
      <c r="C807" t="s">
        <v>11</v>
      </c>
      <c r="D807" t="str">
        <f>VLOOKUP(A807,Sheet2!$A$2:$G$96,3,FALSE)</f>
        <v>hydrokarboner</v>
      </c>
      <c r="E807" t="str">
        <f>VLOOKUP(A807,Sheet2!$A$2:$G$96,4,FALSE)</f>
        <v>hydrokarboner</v>
      </c>
      <c r="F807" s="1">
        <v>44865</v>
      </c>
      <c r="G807" t="str">
        <f t="shared" si="38"/>
        <v>ut</v>
      </c>
      <c r="H807">
        <v>31.3</v>
      </c>
      <c r="I807" t="b">
        <f t="shared" si="36"/>
        <v>0</v>
      </c>
      <c r="J807" s="4">
        <v>31.3</v>
      </c>
      <c r="K807" t="str">
        <f>IF(LEN(VLOOKUP(B807,Sheet2!$B$2:$G$96,5,FALSE))=0,"",VLOOKUP(B807,Sheet2!$B$2:$G$96,5,FALSE))</f>
        <v/>
      </c>
      <c r="L807" t="str">
        <f>IF(LEN(VLOOKUP(B807,Sheet2!$B$2:$G$96,6,FALSE))=0,"",VLOOKUP(B807,Sheet2!$B$2:$G$96,6,FALSE))</f>
        <v/>
      </c>
      <c r="M807" t="b">
        <f t="shared" si="37"/>
        <v>0</v>
      </c>
      <c r="N807">
        <v>151</v>
      </c>
      <c r="O807" t="b">
        <f>VLOOKUP(A807,Sheet2!$A$2:$G$74,5,FALSE)</f>
        <v>1</v>
      </c>
    </row>
    <row r="808" spans="1:15" x14ac:dyDescent="0.25">
      <c r="A808" t="s">
        <v>29</v>
      </c>
      <c r="B808" t="str">
        <f>VLOOKUP($A808,Sheet2!$A$2:$B$82,2,FALSE)</f>
        <v>THC &gt;C10-C12</v>
      </c>
      <c r="C808" t="s">
        <v>11</v>
      </c>
      <c r="D808" t="str">
        <f>VLOOKUP(A808,Sheet2!$A$2:$G$96,3,FALSE)</f>
        <v>hydrokarboner</v>
      </c>
      <c r="E808" t="str">
        <f>VLOOKUP(A808,Sheet2!$A$2:$G$96,4,FALSE)</f>
        <v>hydrokarboner</v>
      </c>
      <c r="F808" s="1">
        <v>44872</v>
      </c>
      <c r="G808" t="str">
        <f t="shared" si="38"/>
        <v>ut</v>
      </c>
      <c r="H808">
        <v>26.2</v>
      </c>
      <c r="I808" t="b">
        <f t="shared" si="36"/>
        <v>0</v>
      </c>
      <c r="J808" s="4">
        <v>26.2</v>
      </c>
      <c r="K808" t="str">
        <f>IF(LEN(VLOOKUP(B808,Sheet2!$B$2:$G$96,5,FALSE))=0,"",VLOOKUP(B808,Sheet2!$B$2:$G$96,5,FALSE))</f>
        <v/>
      </c>
      <c r="L808" t="str">
        <f>IF(LEN(VLOOKUP(B808,Sheet2!$B$2:$G$96,6,FALSE))=0,"",VLOOKUP(B808,Sheet2!$B$2:$G$96,6,FALSE))</f>
        <v/>
      </c>
      <c r="M808" t="b">
        <f t="shared" si="37"/>
        <v>0</v>
      </c>
      <c r="N808">
        <v>151</v>
      </c>
      <c r="O808" t="b">
        <f>VLOOKUP(A808,Sheet2!$A$2:$G$74,5,FALSE)</f>
        <v>1</v>
      </c>
    </row>
    <row r="809" spans="1:15" x14ac:dyDescent="0.25">
      <c r="A809" t="s">
        <v>29</v>
      </c>
      <c r="B809" t="str">
        <f>VLOOKUP($A809,Sheet2!$A$2:$B$82,2,FALSE)</f>
        <v>THC &gt;C10-C12</v>
      </c>
      <c r="C809" t="s">
        <v>11</v>
      </c>
      <c r="D809" t="str">
        <f>VLOOKUP(A809,Sheet2!$A$2:$G$96,3,FALSE)</f>
        <v>hydrokarboner</v>
      </c>
      <c r="E809" t="str">
        <f>VLOOKUP(A809,Sheet2!$A$2:$G$96,4,FALSE)</f>
        <v>hydrokarboner</v>
      </c>
      <c r="F809" s="1">
        <v>44886</v>
      </c>
      <c r="G809" t="str">
        <f t="shared" si="38"/>
        <v>ut</v>
      </c>
      <c r="H809">
        <v>21.5</v>
      </c>
      <c r="I809" t="b">
        <f t="shared" si="36"/>
        <v>0</v>
      </c>
      <c r="J809" s="4">
        <v>21.5</v>
      </c>
      <c r="K809" t="str">
        <f>IF(LEN(VLOOKUP(B809,Sheet2!$B$2:$G$96,5,FALSE))=0,"",VLOOKUP(B809,Sheet2!$B$2:$G$96,5,FALSE))</f>
        <v/>
      </c>
      <c r="L809" t="str">
        <f>IF(LEN(VLOOKUP(B809,Sheet2!$B$2:$G$96,6,FALSE))=0,"",VLOOKUP(B809,Sheet2!$B$2:$G$96,6,FALSE))</f>
        <v/>
      </c>
      <c r="M809" t="b">
        <f t="shared" si="37"/>
        <v>0</v>
      </c>
      <c r="N809">
        <v>151</v>
      </c>
      <c r="O809" t="b">
        <f>VLOOKUP(A809,Sheet2!$A$2:$G$74,5,FALSE)</f>
        <v>1</v>
      </c>
    </row>
    <row r="810" spans="1:15" x14ac:dyDescent="0.25">
      <c r="A810" t="s">
        <v>29</v>
      </c>
      <c r="B810" t="str">
        <f>VLOOKUP($A810,Sheet2!$A$2:$B$82,2,FALSE)</f>
        <v>THC &gt;C10-C12</v>
      </c>
      <c r="C810" t="s">
        <v>11</v>
      </c>
      <c r="D810" t="str">
        <f>VLOOKUP(A810,Sheet2!$A$2:$G$96,3,FALSE)</f>
        <v>hydrokarboner</v>
      </c>
      <c r="E810" t="str">
        <f>VLOOKUP(A810,Sheet2!$A$2:$G$96,4,FALSE)</f>
        <v>hydrokarboner</v>
      </c>
      <c r="F810" s="1">
        <v>44907</v>
      </c>
      <c r="G810" t="str">
        <f t="shared" si="38"/>
        <v>ut</v>
      </c>
      <c r="H810">
        <v>32.799999999999997</v>
      </c>
      <c r="I810" t="b">
        <f t="shared" si="36"/>
        <v>0</v>
      </c>
      <c r="J810" s="4">
        <v>32.799999999999997</v>
      </c>
      <c r="K810" t="str">
        <f>IF(LEN(VLOOKUP(B810,Sheet2!$B$2:$G$96,5,FALSE))=0,"",VLOOKUP(B810,Sheet2!$B$2:$G$96,5,FALSE))</f>
        <v/>
      </c>
      <c r="L810" t="str">
        <f>IF(LEN(VLOOKUP(B810,Sheet2!$B$2:$G$96,6,FALSE))=0,"",VLOOKUP(B810,Sheet2!$B$2:$G$96,6,FALSE))</f>
        <v/>
      </c>
      <c r="M810" t="b">
        <f t="shared" si="37"/>
        <v>0</v>
      </c>
      <c r="N810">
        <v>151</v>
      </c>
      <c r="O810" t="b">
        <f>VLOOKUP(A810,Sheet2!$A$2:$G$74,5,FALSE)</f>
        <v>1</v>
      </c>
    </row>
    <row r="811" spans="1:15" x14ac:dyDescent="0.25">
      <c r="A811" t="s">
        <v>29</v>
      </c>
      <c r="B811" t="str">
        <f>VLOOKUP($A811,Sheet2!$A$2:$B$82,2,FALSE)</f>
        <v>THC &gt;C10-C12</v>
      </c>
      <c r="C811" t="s">
        <v>11</v>
      </c>
      <c r="D811" t="str">
        <f>VLOOKUP(A811,Sheet2!$A$2:$G$96,3,FALSE)</f>
        <v>hydrokarboner</v>
      </c>
      <c r="E811" t="str">
        <f>VLOOKUP(A811,Sheet2!$A$2:$G$96,4,FALSE)</f>
        <v>hydrokarboner</v>
      </c>
      <c r="F811" s="1">
        <v>44970</v>
      </c>
      <c r="G811" t="str">
        <f t="shared" si="38"/>
        <v>ut</v>
      </c>
      <c r="H811">
        <v>34.799999999999997</v>
      </c>
      <c r="I811" t="b">
        <f t="shared" si="36"/>
        <v>0</v>
      </c>
      <c r="J811" s="4">
        <v>34.799999999999997</v>
      </c>
      <c r="K811" t="str">
        <f>IF(LEN(VLOOKUP(B811,Sheet2!$B$2:$G$96,5,FALSE))=0,"",VLOOKUP(B811,Sheet2!$B$2:$G$96,5,FALSE))</f>
        <v/>
      </c>
      <c r="L811" t="str">
        <f>IF(LEN(VLOOKUP(B811,Sheet2!$B$2:$G$96,6,FALSE))=0,"",VLOOKUP(B811,Sheet2!$B$2:$G$96,6,FALSE))</f>
        <v/>
      </c>
      <c r="M811" t="b">
        <f t="shared" si="37"/>
        <v>0</v>
      </c>
      <c r="N811">
        <v>151</v>
      </c>
      <c r="O811" t="b">
        <f>VLOOKUP(A811,Sheet2!$A$2:$G$74,5,FALSE)</f>
        <v>1</v>
      </c>
    </row>
    <row r="812" spans="1:15" x14ac:dyDescent="0.25">
      <c r="A812" t="s">
        <v>29</v>
      </c>
      <c r="B812" t="str">
        <f>VLOOKUP($A812,Sheet2!$A$2:$B$82,2,FALSE)</f>
        <v>THC &gt;C10-C12</v>
      </c>
      <c r="C812" t="s">
        <v>11</v>
      </c>
      <c r="D812" t="str">
        <f>VLOOKUP(A812,Sheet2!$A$2:$G$96,3,FALSE)</f>
        <v>hydrokarboner</v>
      </c>
      <c r="E812" t="str">
        <f>VLOOKUP(A812,Sheet2!$A$2:$G$96,4,FALSE)</f>
        <v>hydrokarboner</v>
      </c>
      <c r="F812" s="1">
        <v>44984</v>
      </c>
      <c r="G812" t="str">
        <f t="shared" si="38"/>
        <v>ut</v>
      </c>
      <c r="H812">
        <v>31.6</v>
      </c>
      <c r="I812" t="b">
        <f t="shared" si="36"/>
        <v>0</v>
      </c>
      <c r="J812" s="4">
        <v>31.6</v>
      </c>
      <c r="K812" t="str">
        <f>IF(LEN(VLOOKUP(B812,Sheet2!$B$2:$G$96,5,FALSE))=0,"",VLOOKUP(B812,Sheet2!$B$2:$G$96,5,FALSE))</f>
        <v/>
      </c>
      <c r="L812" t="str">
        <f>IF(LEN(VLOOKUP(B812,Sheet2!$B$2:$G$96,6,FALSE))=0,"",VLOOKUP(B812,Sheet2!$B$2:$G$96,6,FALSE))</f>
        <v/>
      </c>
      <c r="M812" t="b">
        <f t="shared" si="37"/>
        <v>0</v>
      </c>
      <c r="N812">
        <v>151</v>
      </c>
      <c r="O812" t="b">
        <f>VLOOKUP(A812,Sheet2!$A$2:$G$74,5,FALSE)</f>
        <v>1</v>
      </c>
    </row>
    <row r="813" spans="1:15" x14ac:dyDescent="0.25">
      <c r="A813" t="s">
        <v>29</v>
      </c>
      <c r="B813" t="str">
        <f>VLOOKUP($A813,Sheet2!$A$2:$B$82,2,FALSE)</f>
        <v>THC &gt;C10-C12</v>
      </c>
      <c r="C813" t="s">
        <v>11</v>
      </c>
      <c r="D813" t="str">
        <f>VLOOKUP(A813,Sheet2!$A$2:$G$96,3,FALSE)</f>
        <v>hydrokarboner</v>
      </c>
      <c r="E813" t="str">
        <f>VLOOKUP(A813,Sheet2!$A$2:$G$96,4,FALSE)</f>
        <v>hydrokarboner</v>
      </c>
      <c r="F813" s="1">
        <v>44879</v>
      </c>
      <c r="G813" t="str">
        <f t="shared" si="38"/>
        <v>ut</v>
      </c>
      <c r="H813" t="s">
        <v>30</v>
      </c>
      <c r="I813" t="b">
        <f t="shared" si="36"/>
        <v>1</v>
      </c>
      <c r="J813" s="4">
        <v>5</v>
      </c>
      <c r="K813" t="str">
        <f>IF(LEN(VLOOKUP(B813,Sheet2!$B$2:$G$96,5,FALSE))=0,"",VLOOKUP(B813,Sheet2!$B$2:$G$96,5,FALSE))</f>
        <v/>
      </c>
      <c r="L813" t="str">
        <f>IF(LEN(VLOOKUP(B813,Sheet2!$B$2:$G$96,6,FALSE))=0,"",VLOOKUP(B813,Sheet2!$B$2:$G$96,6,FALSE))</f>
        <v/>
      </c>
      <c r="M813" t="b">
        <f t="shared" si="37"/>
        <v>0</v>
      </c>
      <c r="N813">
        <v>151</v>
      </c>
      <c r="O813" t="b">
        <f>VLOOKUP(A813,Sheet2!$A$2:$G$74,5,FALSE)</f>
        <v>1</v>
      </c>
    </row>
    <row r="814" spans="1:15" x14ac:dyDescent="0.25">
      <c r="A814" s="6" t="s">
        <v>29</v>
      </c>
      <c r="B814" t="str">
        <f>VLOOKUP($A814,Sheet2!$A$2:$B$82,2,FALSE)</f>
        <v>THC &gt;C10-C12</v>
      </c>
      <c r="C814" t="s">
        <v>11</v>
      </c>
      <c r="D814" t="str">
        <f>VLOOKUP(A814,Sheet2!$A$2:$G$96,3,FALSE)</f>
        <v>hydrokarboner</v>
      </c>
      <c r="E814" t="str">
        <f>VLOOKUP(A814,Sheet2!$A$2:$G$96,4,FALSE)</f>
        <v>hydrokarboner</v>
      </c>
      <c r="F814" s="1">
        <v>45000</v>
      </c>
      <c r="G814" t="str">
        <f t="shared" si="38"/>
        <v>ut</v>
      </c>
      <c r="H814" s="6">
        <v>24.9</v>
      </c>
      <c r="I814" t="b">
        <f t="shared" si="36"/>
        <v>0</v>
      </c>
      <c r="J814" s="4">
        <v>24.9</v>
      </c>
      <c r="K814" t="str">
        <f>IF(LEN(VLOOKUP(B814,Sheet2!$B$2:$G$96,5,FALSE))=0,"",VLOOKUP(B814,Sheet2!$B$2:$G$96,5,FALSE))</f>
        <v/>
      </c>
      <c r="L814" t="str">
        <f>IF(LEN(VLOOKUP(B814,Sheet2!$B$2:$G$96,6,FALSE))=0,"",VLOOKUP(B814,Sheet2!$B$2:$G$96,6,FALSE))</f>
        <v/>
      </c>
      <c r="M814" t="b">
        <f t="shared" si="37"/>
        <v>0</v>
      </c>
      <c r="N814">
        <v>151</v>
      </c>
      <c r="O814" t="b">
        <f>VLOOKUP(A814,Sheet2!$A$2:$G$74,5,FALSE)</f>
        <v>1</v>
      </c>
    </row>
    <row r="815" spans="1:15" x14ac:dyDescent="0.25">
      <c r="A815" s="6" t="s">
        <v>29</v>
      </c>
      <c r="B815" t="str">
        <f>VLOOKUP($A815,Sheet2!$A$2:$B$82,2,FALSE)</f>
        <v>THC &gt;C10-C12</v>
      </c>
      <c r="C815" s="7" t="s">
        <v>121</v>
      </c>
      <c r="D815" t="str">
        <f>VLOOKUP(A815,Sheet2!$A$2:$G$96,3,FALSE)</f>
        <v>hydrokarboner</v>
      </c>
      <c r="E815" t="str">
        <f>VLOOKUP(A815,Sheet2!$A$2:$G$96,4,FALSE)</f>
        <v>hydrokarboner</v>
      </c>
      <c r="F815" s="1">
        <v>45000</v>
      </c>
      <c r="G815" t="str">
        <f t="shared" si="38"/>
        <v>slamtank</v>
      </c>
      <c r="H815" s="7"/>
      <c r="I815" t="str">
        <f t="shared" si="36"/>
        <v/>
      </c>
      <c r="J815" s="4" t="s">
        <v>119</v>
      </c>
      <c r="K815" t="str">
        <f>IF(LEN(VLOOKUP(B815,Sheet2!$B$2:$G$96,5,FALSE))=0,"",VLOOKUP(B815,Sheet2!$B$2:$G$96,5,FALSE))</f>
        <v/>
      </c>
      <c r="L815" t="str">
        <f>IF(LEN(VLOOKUP(B815,Sheet2!$B$2:$G$96,6,FALSE))=0,"",VLOOKUP(B815,Sheet2!$B$2:$G$96,6,FALSE))</f>
        <v/>
      </c>
      <c r="M815" t="b">
        <f t="shared" si="37"/>
        <v>0</v>
      </c>
      <c r="N815">
        <v>153</v>
      </c>
      <c r="O815" t="b">
        <f>VLOOKUP(A815,Sheet2!$A$2:$G$74,5,FALSE)</f>
        <v>1</v>
      </c>
    </row>
    <row r="816" spans="1:15" x14ac:dyDescent="0.25">
      <c r="A816" s="6" t="s">
        <v>29</v>
      </c>
      <c r="B816" t="str">
        <f>VLOOKUP($A816,Sheet2!$A$2:$B$82,2,FALSE)</f>
        <v>THC &gt;C10-C12</v>
      </c>
      <c r="C816" s="6" t="s">
        <v>121</v>
      </c>
      <c r="D816" t="str">
        <f>VLOOKUP(A816,Sheet2!$A$2:$G$96,3,FALSE)</f>
        <v>hydrokarboner</v>
      </c>
      <c r="E816" t="str">
        <f>VLOOKUP(A816,Sheet2!$A$2:$G$96,4,FALSE)</f>
        <v>hydrokarboner</v>
      </c>
      <c r="F816" s="1">
        <v>45000</v>
      </c>
      <c r="G816" t="str">
        <f t="shared" si="38"/>
        <v>inn</v>
      </c>
      <c r="H816" s="6"/>
      <c r="I816" t="str">
        <f t="shared" si="36"/>
        <v/>
      </c>
      <c r="J816" s="4" t="s">
        <v>119</v>
      </c>
      <c r="K816" t="str">
        <f>IF(LEN(VLOOKUP(B816,Sheet2!$B$2:$G$96,5,FALSE))=0,"",VLOOKUP(B816,Sheet2!$B$2:$G$96,5,FALSE))</f>
        <v/>
      </c>
      <c r="L816" t="str">
        <f>IF(LEN(VLOOKUP(B816,Sheet2!$B$2:$G$96,6,FALSE))=0,"",VLOOKUP(B816,Sheet2!$B$2:$G$96,6,FALSE))</f>
        <v/>
      </c>
      <c r="M816" t="b">
        <f t="shared" si="37"/>
        <v>0</v>
      </c>
      <c r="N816">
        <v>152</v>
      </c>
      <c r="O816" t="b">
        <f>VLOOKUP(A816,Sheet2!$A$2:$G$74,5,FALSE)</f>
        <v>1</v>
      </c>
    </row>
    <row r="817" spans="1:15" x14ac:dyDescent="0.25">
      <c r="A817" s="6" t="s">
        <v>29</v>
      </c>
      <c r="B817" t="str">
        <f>VLOOKUP($A817,Sheet2!$A$2:$B$82,2,FALSE)</f>
        <v>THC &gt;C10-C12</v>
      </c>
      <c r="C817" s="6" t="s">
        <v>121</v>
      </c>
      <c r="D817" t="str">
        <f>VLOOKUP(A817,Sheet2!$A$2:$G$96,3,FALSE)</f>
        <v>hydrokarboner</v>
      </c>
      <c r="E817" t="str">
        <f>VLOOKUP(A817,Sheet2!$A$2:$G$96,4,FALSE)</f>
        <v>hydrokarboner</v>
      </c>
      <c r="F817" s="1">
        <v>45000</v>
      </c>
      <c r="G817" t="str">
        <f t="shared" si="38"/>
        <v>ut</v>
      </c>
      <c r="H817" s="6"/>
      <c r="I817" t="str">
        <f t="shared" si="36"/>
        <v/>
      </c>
      <c r="J817" s="4" t="s">
        <v>119</v>
      </c>
      <c r="K817" t="str">
        <f>IF(LEN(VLOOKUP(B817,Sheet2!$B$2:$G$96,5,FALSE))=0,"",VLOOKUP(B817,Sheet2!$B$2:$G$96,5,FALSE))</f>
        <v/>
      </c>
      <c r="L817" t="str">
        <f>IF(LEN(VLOOKUP(B817,Sheet2!$B$2:$G$96,6,FALSE))=0,"",VLOOKUP(B817,Sheet2!$B$2:$G$96,6,FALSE))</f>
        <v/>
      </c>
      <c r="M817" t="b">
        <f t="shared" si="37"/>
        <v>0</v>
      </c>
      <c r="N817">
        <v>151</v>
      </c>
      <c r="O817" t="b">
        <f>VLOOKUP(A817,Sheet2!$A$2:$G$74,5,FALSE)</f>
        <v>1</v>
      </c>
    </row>
    <row r="818" spans="1:15" x14ac:dyDescent="0.25">
      <c r="A818" s="6" t="s">
        <v>34</v>
      </c>
      <c r="B818" t="str">
        <f>VLOOKUP($A818,Sheet2!$A$2:$B$82,2,FALSE)</f>
        <v>THC &gt;C10-C40</v>
      </c>
      <c r="C818" t="s">
        <v>11</v>
      </c>
      <c r="D818" t="str">
        <f>VLOOKUP(A818,Sheet2!$A$2:$G$96,3,FALSE)</f>
        <v>hydrokarboner</v>
      </c>
      <c r="E818" t="str">
        <f>VLOOKUP(A818,Sheet2!$A$2:$G$96,4,FALSE)</f>
        <v>sum hydrokarboner</v>
      </c>
      <c r="F818" s="1">
        <v>45000</v>
      </c>
      <c r="G818" t="str">
        <f t="shared" si="38"/>
        <v>slamtank</v>
      </c>
      <c r="H818" s="7"/>
      <c r="I818" t="str">
        <f t="shared" si="36"/>
        <v/>
      </c>
      <c r="J818" s="4" t="s">
        <v>119</v>
      </c>
      <c r="K818">
        <f>IF(LEN(VLOOKUP(B818,Sheet2!$B$2:$G$96,5,FALSE))=0,"",VLOOKUP(B818,Sheet2!$B$2:$G$96,5,FALSE))</f>
        <v>200000</v>
      </c>
      <c r="L818" t="str">
        <f>IF(LEN(VLOOKUP(B818,Sheet2!$B$2:$G$96,6,FALSE))=0,"",VLOOKUP(B818,Sheet2!$B$2:$G$96,6,FALSE))</f>
        <v/>
      </c>
      <c r="M818" t="b">
        <f t="shared" si="37"/>
        <v>1</v>
      </c>
      <c r="N818">
        <v>153</v>
      </c>
      <c r="O818" t="b">
        <f>VLOOKUP(A818,Sheet2!$A$2:$G$74,5,FALSE)</f>
        <v>1</v>
      </c>
    </row>
    <row r="819" spans="1:15" x14ac:dyDescent="0.25">
      <c r="A819" t="s">
        <v>34</v>
      </c>
      <c r="B819" t="str">
        <f>VLOOKUP($A819,Sheet2!$A$2:$B$82,2,FALSE)</f>
        <v>THC &gt;C10-C40</v>
      </c>
      <c r="C819" t="s">
        <v>11</v>
      </c>
      <c r="D819" t="str">
        <f>VLOOKUP(A819,Sheet2!$A$2:$G$96,3,FALSE)</f>
        <v>hydrokarboner</v>
      </c>
      <c r="E819" t="str">
        <f>VLOOKUP(A819,Sheet2!$A$2:$G$96,4,FALSE)</f>
        <v>sum hydrokarboner</v>
      </c>
      <c r="F819" s="1">
        <v>44858</v>
      </c>
      <c r="G819" t="str">
        <f t="shared" si="38"/>
        <v>inn</v>
      </c>
      <c r="H819">
        <v>1200</v>
      </c>
      <c r="I819" t="b">
        <f t="shared" si="36"/>
        <v>0</v>
      </c>
      <c r="J819" s="4">
        <v>1200</v>
      </c>
      <c r="K819">
        <f>IF(LEN(VLOOKUP(B819,Sheet2!$B$2:$G$96,5,FALSE))=0,"",VLOOKUP(B819,Sheet2!$B$2:$G$96,5,FALSE))</f>
        <v>200000</v>
      </c>
      <c r="L819" t="str">
        <f>IF(LEN(VLOOKUP(B819,Sheet2!$B$2:$G$96,6,FALSE))=0,"",VLOOKUP(B819,Sheet2!$B$2:$G$96,6,FALSE))</f>
        <v/>
      </c>
      <c r="M819" t="b">
        <f t="shared" si="37"/>
        <v>0</v>
      </c>
      <c r="N819">
        <v>152</v>
      </c>
      <c r="O819" t="b">
        <f>VLOOKUP(A819,Sheet2!$A$2:$G$74,5,FALSE)</f>
        <v>1</v>
      </c>
    </row>
    <row r="820" spans="1:15" x14ac:dyDescent="0.25">
      <c r="A820" t="s">
        <v>34</v>
      </c>
      <c r="B820" t="str">
        <f>VLOOKUP($A820,Sheet2!$A$2:$B$82,2,FALSE)</f>
        <v>THC &gt;C10-C40</v>
      </c>
      <c r="C820" t="s">
        <v>11</v>
      </c>
      <c r="D820" t="str">
        <f>VLOOKUP(A820,Sheet2!$A$2:$G$96,3,FALSE)</f>
        <v>hydrokarboner</v>
      </c>
      <c r="E820" t="str">
        <f>VLOOKUP(A820,Sheet2!$A$2:$G$96,4,FALSE)</f>
        <v>sum hydrokarboner</v>
      </c>
      <c r="F820" s="1">
        <v>44865</v>
      </c>
      <c r="G820" t="str">
        <f t="shared" si="38"/>
        <v>inn</v>
      </c>
      <c r="H820">
        <v>1680</v>
      </c>
      <c r="I820" t="b">
        <f t="shared" si="36"/>
        <v>0</v>
      </c>
      <c r="J820" s="4">
        <v>1680</v>
      </c>
      <c r="K820">
        <f>IF(LEN(VLOOKUP(B820,Sheet2!$B$2:$G$96,5,FALSE))=0,"",VLOOKUP(B820,Sheet2!$B$2:$G$96,5,FALSE))</f>
        <v>200000</v>
      </c>
      <c r="L820" t="str">
        <f>IF(LEN(VLOOKUP(B820,Sheet2!$B$2:$G$96,6,FALSE))=0,"",VLOOKUP(B820,Sheet2!$B$2:$G$96,6,FALSE))</f>
        <v/>
      </c>
      <c r="M820" t="b">
        <f t="shared" si="37"/>
        <v>0</v>
      </c>
      <c r="N820">
        <v>152</v>
      </c>
      <c r="O820" t="b">
        <f>VLOOKUP(A820,Sheet2!$A$2:$G$74,5,FALSE)</f>
        <v>1</v>
      </c>
    </row>
    <row r="821" spans="1:15" x14ac:dyDescent="0.25">
      <c r="A821" t="s">
        <v>34</v>
      </c>
      <c r="B821" t="str">
        <f>VLOOKUP($A821,Sheet2!$A$2:$B$82,2,FALSE)</f>
        <v>THC &gt;C10-C40</v>
      </c>
      <c r="C821" t="s">
        <v>11</v>
      </c>
      <c r="D821" t="str">
        <f>VLOOKUP(A821,Sheet2!$A$2:$G$96,3,FALSE)</f>
        <v>hydrokarboner</v>
      </c>
      <c r="E821" t="str">
        <f>VLOOKUP(A821,Sheet2!$A$2:$G$96,4,FALSE)</f>
        <v>sum hydrokarboner</v>
      </c>
      <c r="F821" s="1">
        <v>44872</v>
      </c>
      <c r="G821" t="str">
        <f t="shared" si="38"/>
        <v>inn</v>
      </c>
      <c r="H821">
        <v>1200</v>
      </c>
      <c r="I821" t="b">
        <f t="shared" si="36"/>
        <v>0</v>
      </c>
      <c r="J821" s="4">
        <v>1200</v>
      </c>
      <c r="K821">
        <f>IF(LEN(VLOOKUP(B821,Sheet2!$B$2:$G$96,5,FALSE))=0,"",VLOOKUP(B821,Sheet2!$B$2:$G$96,5,FALSE))</f>
        <v>200000</v>
      </c>
      <c r="L821" t="str">
        <f>IF(LEN(VLOOKUP(B821,Sheet2!$B$2:$G$96,6,FALSE))=0,"",VLOOKUP(B821,Sheet2!$B$2:$G$96,6,FALSE))</f>
        <v/>
      </c>
      <c r="M821" t="b">
        <f t="shared" si="37"/>
        <v>0</v>
      </c>
      <c r="N821">
        <v>152</v>
      </c>
      <c r="O821" t="b">
        <f>VLOOKUP(A821,Sheet2!$A$2:$G$74,5,FALSE)</f>
        <v>1</v>
      </c>
    </row>
    <row r="822" spans="1:15" x14ac:dyDescent="0.25">
      <c r="A822" t="s">
        <v>34</v>
      </c>
      <c r="B822" t="str">
        <f>VLOOKUP($A822,Sheet2!$A$2:$B$82,2,FALSE)</f>
        <v>THC &gt;C10-C40</v>
      </c>
      <c r="C822" t="s">
        <v>11</v>
      </c>
      <c r="D822" t="str">
        <f>VLOOKUP(A822,Sheet2!$A$2:$G$96,3,FALSE)</f>
        <v>hydrokarboner</v>
      </c>
      <c r="E822" t="str">
        <f>VLOOKUP(A822,Sheet2!$A$2:$G$96,4,FALSE)</f>
        <v>sum hydrokarboner</v>
      </c>
      <c r="F822" s="1">
        <v>44886</v>
      </c>
      <c r="G822" t="str">
        <f t="shared" si="38"/>
        <v>inn</v>
      </c>
      <c r="H822">
        <v>929</v>
      </c>
      <c r="I822" t="b">
        <f t="shared" si="36"/>
        <v>0</v>
      </c>
      <c r="J822" s="4">
        <v>929</v>
      </c>
      <c r="K822">
        <f>IF(LEN(VLOOKUP(B822,Sheet2!$B$2:$G$96,5,FALSE))=0,"",VLOOKUP(B822,Sheet2!$B$2:$G$96,5,FALSE))</f>
        <v>200000</v>
      </c>
      <c r="L822" t="str">
        <f>IF(LEN(VLOOKUP(B822,Sheet2!$B$2:$G$96,6,FALSE))=0,"",VLOOKUP(B822,Sheet2!$B$2:$G$96,6,FALSE))</f>
        <v/>
      </c>
      <c r="M822" t="b">
        <f t="shared" si="37"/>
        <v>0</v>
      </c>
      <c r="N822">
        <v>152</v>
      </c>
      <c r="O822" t="b">
        <f>VLOOKUP(A822,Sheet2!$A$2:$G$74,5,FALSE)</f>
        <v>1</v>
      </c>
    </row>
    <row r="823" spans="1:15" x14ac:dyDescent="0.25">
      <c r="A823" t="s">
        <v>34</v>
      </c>
      <c r="B823" t="str">
        <f>VLOOKUP($A823,Sheet2!$A$2:$B$82,2,FALSE)</f>
        <v>THC &gt;C10-C40</v>
      </c>
      <c r="C823" t="s">
        <v>11</v>
      </c>
      <c r="D823" t="str">
        <f>VLOOKUP(A823,Sheet2!$A$2:$G$96,3,FALSE)</f>
        <v>hydrokarboner</v>
      </c>
      <c r="E823" t="str">
        <f>VLOOKUP(A823,Sheet2!$A$2:$G$96,4,FALSE)</f>
        <v>sum hydrokarboner</v>
      </c>
      <c r="F823" s="1">
        <v>44907</v>
      </c>
      <c r="G823" t="str">
        <f t="shared" si="38"/>
        <v>inn</v>
      </c>
      <c r="H823">
        <v>932</v>
      </c>
      <c r="I823" t="b">
        <f t="shared" si="36"/>
        <v>0</v>
      </c>
      <c r="J823" s="4">
        <v>932</v>
      </c>
      <c r="K823">
        <f>IF(LEN(VLOOKUP(B823,Sheet2!$B$2:$G$96,5,FALSE))=0,"",VLOOKUP(B823,Sheet2!$B$2:$G$96,5,FALSE))</f>
        <v>200000</v>
      </c>
      <c r="L823" t="str">
        <f>IF(LEN(VLOOKUP(B823,Sheet2!$B$2:$G$96,6,FALSE))=0,"",VLOOKUP(B823,Sheet2!$B$2:$G$96,6,FALSE))</f>
        <v/>
      </c>
      <c r="M823" t="b">
        <f t="shared" si="37"/>
        <v>0</v>
      </c>
      <c r="N823">
        <v>152</v>
      </c>
      <c r="O823" t="b">
        <f>VLOOKUP(A823,Sheet2!$A$2:$G$74,5,FALSE)</f>
        <v>1</v>
      </c>
    </row>
    <row r="824" spans="1:15" x14ac:dyDescent="0.25">
      <c r="A824" t="s">
        <v>34</v>
      </c>
      <c r="B824" t="str">
        <f>VLOOKUP($A824,Sheet2!$A$2:$B$82,2,FALSE)</f>
        <v>THC &gt;C10-C40</v>
      </c>
      <c r="C824" t="s">
        <v>11</v>
      </c>
      <c r="D824" t="str">
        <f>VLOOKUP(A824,Sheet2!$A$2:$G$96,3,FALSE)</f>
        <v>hydrokarboner</v>
      </c>
      <c r="E824" t="str">
        <f>VLOOKUP(A824,Sheet2!$A$2:$G$96,4,FALSE)</f>
        <v>sum hydrokarboner</v>
      </c>
      <c r="F824" s="1">
        <v>44970</v>
      </c>
      <c r="G824" t="str">
        <f t="shared" si="38"/>
        <v>inn</v>
      </c>
      <c r="H824">
        <v>1690</v>
      </c>
      <c r="I824" t="b">
        <f t="shared" si="36"/>
        <v>0</v>
      </c>
      <c r="J824" s="4">
        <v>1690</v>
      </c>
      <c r="K824">
        <f>IF(LEN(VLOOKUP(B824,Sheet2!$B$2:$G$96,5,FALSE))=0,"",VLOOKUP(B824,Sheet2!$B$2:$G$96,5,FALSE))</f>
        <v>200000</v>
      </c>
      <c r="L824" t="str">
        <f>IF(LEN(VLOOKUP(B824,Sheet2!$B$2:$G$96,6,FALSE))=0,"",VLOOKUP(B824,Sheet2!$B$2:$G$96,6,FALSE))</f>
        <v/>
      </c>
      <c r="M824" t="b">
        <f t="shared" si="37"/>
        <v>0</v>
      </c>
      <c r="N824">
        <v>152</v>
      </c>
      <c r="O824" t="b">
        <f>VLOOKUP(A824,Sheet2!$A$2:$G$74,5,FALSE)</f>
        <v>1</v>
      </c>
    </row>
    <row r="825" spans="1:15" x14ac:dyDescent="0.25">
      <c r="A825" t="s">
        <v>34</v>
      </c>
      <c r="B825" t="str">
        <f>VLOOKUP($A825,Sheet2!$A$2:$B$82,2,FALSE)</f>
        <v>THC &gt;C10-C40</v>
      </c>
      <c r="C825" t="s">
        <v>11</v>
      </c>
      <c r="D825" t="str">
        <f>VLOOKUP(A825,Sheet2!$A$2:$G$96,3,FALSE)</f>
        <v>hydrokarboner</v>
      </c>
      <c r="E825" t="str">
        <f>VLOOKUP(A825,Sheet2!$A$2:$G$96,4,FALSE)</f>
        <v>sum hydrokarboner</v>
      </c>
      <c r="F825" s="1">
        <v>44984</v>
      </c>
      <c r="G825" t="str">
        <f t="shared" si="38"/>
        <v>inn</v>
      </c>
      <c r="H825">
        <v>1150</v>
      </c>
      <c r="I825" t="b">
        <f t="shared" si="36"/>
        <v>0</v>
      </c>
      <c r="J825" s="4">
        <v>1150</v>
      </c>
      <c r="K825">
        <f>IF(LEN(VLOOKUP(B825,Sheet2!$B$2:$G$96,5,FALSE))=0,"",VLOOKUP(B825,Sheet2!$B$2:$G$96,5,FALSE))</f>
        <v>200000</v>
      </c>
      <c r="L825" t="str">
        <f>IF(LEN(VLOOKUP(B825,Sheet2!$B$2:$G$96,6,FALSE))=0,"",VLOOKUP(B825,Sheet2!$B$2:$G$96,6,FALSE))</f>
        <v/>
      </c>
      <c r="M825" t="b">
        <f t="shared" si="37"/>
        <v>0</v>
      </c>
      <c r="N825">
        <v>152</v>
      </c>
      <c r="O825" t="b">
        <f>VLOOKUP(A825,Sheet2!$A$2:$G$74,5,FALSE)</f>
        <v>1</v>
      </c>
    </row>
    <row r="826" spans="1:15" x14ac:dyDescent="0.25">
      <c r="A826" t="s">
        <v>34</v>
      </c>
      <c r="B826" t="str">
        <f>VLOOKUP($A826,Sheet2!$A$2:$B$82,2,FALSE)</f>
        <v>THC &gt;C10-C40</v>
      </c>
      <c r="C826" t="s">
        <v>11</v>
      </c>
      <c r="D826" t="str">
        <f>VLOOKUP(A826,Sheet2!$A$2:$G$96,3,FALSE)</f>
        <v>hydrokarboner</v>
      </c>
      <c r="E826" t="str">
        <f>VLOOKUP(A826,Sheet2!$A$2:$G$96,4,FALSE)</f>
        <v>sum hydrokarboner</v>
      </c>
      <c r="F826" s="1">
        <v>44879</v>
      </c>
      <c r="G826" t="str">
        <f t="shared" si="38"/>
        <v>inn</v>
      </c>
      <c r="H826">
        <v>1750</v>
      </c>
      <c r="I826" t="b">
        <f t="shared" si="36"/>
        <v>0</v>
      </c>
      <c r="J826" s="4">
        <v>1750</v>
      </c>
      <c r="K826">
        <f>IF(LEN(VLOOKUP(B826,Sheet2!$B$2:$G$96,5,FALSE))=0,"",VLOOKUP(B826,Sheet2!$B$2:$G$96,5,FALSE))</f>
        <v>200000</v>
      </c>
      <c r="L826" t="str">
        <f>IF(LEN(VLOOKUP(B826,Sheet2!$B$2:$G$96,6,FALSE))=0,"",VLOOKUP(B826,Sheet2!$B$2:$G$96,6,FALSE))</f>
        <v/>
      </c>
      <c r="M826" t="b">
        <f t="shared" si="37"/>
        <v>0</v>
      </c>
      <c r="N826">
        <v>152</v>
      </c>
      <c r="O826" t="b">
        <f>VLOOKUP(A826,Sheet2!$A$2:$G$74,5,FALSE)</f>
        <v>1</v>
      </c>
    </row>
    <row r="827" spans="1:15" x14ac:dyDescent="0.25">
      <c r="A827" s="6" t="s">
        <v>34</v>
      </c>
      <c r="B827" t="str">
        <f>VLOOKUP($A827,Sheet2!$A$2:$B$82,2,FALSE)</f>
        <v>THC &gt;C10-C40</v>
      </c>
      <c r="C827" t="s">
        <v>11</v>
      </c>
      <c r="D827" t="str">
        <f>VLOOKUP(A827,Sheet2!$A$2:$G$96,3,FALSE)</f>
        <v>hydrokarboner</v>
      </c>
      <c r="E827" t="str">
        <f>VLOOKUP(A827,Sheet2!$A$2:$G$96,4,FALSE)</f>
        <v>sum hydrokarboner</v>
      </c>
      <c r="F827" s="1">
        <v>45000</v>
      </c>
      <c r="G827" t="str">
        <f t="shared" si="38"/>
        <v>inn</v>
      </c>
      <c r="H827" s="6">
        <v>1550</v>
      </c>
      <c r="I827" t="b">
        <f t="shared" si="36"/>
        <v>0</v>
      </c>
      <c r="J827" s="4">
        <v>1550</v>
      </c>
      <c r="K827">
        <f>IF(LEN(VLOOKUP(B827,Sheet2!$B$2:$G$96,5,FALSE))=0,"",VLOOKUP(B827,Sheet2!$B$2:$G$96,5,FALSE))</f>
        <v>200000</v>
      </c>
      <c r="L827" t="str">
        <f>IF(LEN(VLOOKUP(B827,Sheet2!$B$2:$G$96,6,FALSE))=0,"",VLOOKUP(B827,Sheet2!$B$2:$G$96,6,FALSE))</f>
        <v/>
      </c>
      <c r="M827" t="b">
        <f t="shared" si="37"/>
        <v>0</v>
      </c>
      <c r="N827">
        <v>152</v>
      </c>
      <c r="O827" t="b">
        <f>VLOOKUP(A827,Sheet2!$A$2:$G$74,5,FALSE)</f>
        <v>1</v>
      </c>
    </row>
    <row r="828" spans="1:15" x14ac:dyDescent="0.25">
      <c r="A828" t="s">
        <v>34</v>
      </c>
      <c r="B828" t="str">
        <f>VLOOKUP($A828,Sheet2!$A$2:$B$82,2,FALSE)</f>
        <v>THC &gt;C10-C40</v>
      </c>
      <c r="C828" t="s">
        <v>11</v>
      </c>
      <c r="D828" t="str">
        <f>VLOOKUP(A828,Sheet2!$A$2:$G$96,3,FALSE)</f>
        <v>hydrokarboner</v>
      </c>
      <c r="E828" t="str">
        <f>VLOOKUP(A828,Sheet2!$A$2:$G$96,4,FALSE)</f>
        <v>sum hydrokarboner</v>
      </c>
      <c r="F828" s="1">
        <v>44858</v>
      </c>
      <c r="G828" t="str">
        <f t="shared" si="38"/>
        <v>ut</v>
      </c>
      <c r="H828">
        <v>311</v>
      </c>
      <c r="I828" t="b">
        <f t="shared" si="36"/>
        <v>0</v>
      </c>
      <c r="J828" s="4">
        <v>311</v>
      </c>
      <c r="K828">
        <f>IF(LEN(VLOOKUP(B828,Sheet2!$B$2:$G$96,5,FALSE))=0,"",VLOOKUP(B828,Sheet2!$B$2:$G$96,5,FALSE))</f>
        <v>200000</v>
      </c>
      <c r="L828" t="str">
        <f>IF(LEN(VLOOKUP(B828,Sheet2!$B$2:$G$96,6,FALSE))=0,"",VLOOKUP(B828,Sheet2!$B$2:$G$96,6,FALSE))</f>
        <v/>
      </c>
      <c r="M828" t="b">
        <f t="shared" si="37"/>
        <v>0</v>
      </c>
      <c r="N828">
        <v>151</v>
      </c>
      <c r="O828" t="b">
        <f>VLOOKUP(A828,Sheet2!$A$2:$G$74,5,FALSE)</f>
        <v>1</v>
      </c>
    </row>
    <row r="829" spans="1:15" x14ac:dyDescent="0.25">
      <c r="A829" t="s">
        <v>34</v>
      </c>
      <c r="B829" t="str">
        <f>VLOOKUP($A829,Sheet2!$A$2:$B$82,2,FALSE)</f>
        <v>THC &gt;C10-C40</v>
      </c>
      <c r="C829" t="s">
        <v>11</v>
      </c>
      <c r="D829" t="str">
        <f>VLOOKUP(A829,Sheet2!$A$2:$G$96,3,FALSE)</f>
        <v>hydrokarboner</v>
      </c>
      <c r="E829" t="str">
        <f>VLOOKUP(A829,Sheet2!$A$2:$G$96,4,FALSE)</f>
        <v>sum hydrokarboner</v>
      </c>
      <c r="F829" s="1">
        <v>44865</v>
      </c>
      <c r="G829" t="str">
        <f t="shared" si="38"/>
        <v>ut</v>
      </c>
      <c r="H829">
        <v>364</v>
      </c>
      <c r="I829" t="b">
        <f t="shared" si="36"/>
        <v>0</v>
      </c>
      <c r="J829" s="4">
        <v>364</v>
      </c>
      <c r="K829">
        <f>IF(LEN(VLOOKUP(B829,Sheet2!$B$2:$G$96,5,FALSE))=0,"",VLOOKUP(B829,Sheet2!$B$2:$G$96,5,FALSE))</f>
        <v>200000</v>
      </c>
      <c r="L829" t="str">
        <f>IF(LEN(VLOOKUP(B829,Sheet2!$B$2:$G$96,6,FALSE))=0,"",VLOOKUP(B829,Sheet2!$B$2:$G$96,6,FALSE))</f>
        <v/>
      </c>
      <c r="M829" t="b">
        <f t="shared" si="37"/>
        <v>0</v>
      </c>
      <c r="N829">
        <v>151</v>
      </c>
      <c r="O829" t="b">
        <f>VLOOKUP(A829,Sheet2!$A$2:$G$74,5,FALSE)</f>
        <v>1</v>
      </c>
    </row>
    <row r="830" spans="1:15" x14ac:dyDescent="0.25">
      <c r="A830" t="s">
        <v>34</v>
      </c>
      <c r="B830" t="str">
        <f>VLOOKUP($A830,Sheet2!$A$2:$B$82,2,FALSE)</f>
        <v>THC &gt;C10-C40</v>
      </c>
      <c r="C830" t="s">
        <v>11</v>
      </c>
      <c r="D830" t="str">
        <f>VLOOKUP(A830,Sheet2!$A$2:$G$96,3,FALSE)</f>
        <v>hydrokarboner</v>
      </c>
      <c r="E830" t="str">
        <f>VLOOKUP(A830,Sheet2!$A$2:$G$96,4,FALSE)</f>
        <v>sum hydrokarboner</v>
      </c>
      <c r="F830" s="1">
        <v>44872</v>
      </c>
      <c r="G830" t="str">
        <f t="shared" si="38"/>
        <v>ut</v>
      </c>
      <c r="H830">
        <v>520</v>
      </c>
      <c r="I830" t="b">
        <f t="shared" si="36"/>
        <v>0</v>
      </c>
      <c r="J830" s="4">
        <v>520</v>
      </c>
      <c r="K830">
        <f>IF(LEN(VLOOKUP(B830,Sheet2!$B$2:$G$96,5,FALSE))=0,"",VLOOKUP(B830,Sheet2!$B$2:$G$96,5,FALSE))</f>
        <v>200000</v>
      </c>
      <c r="L830" t="str">
        <f>IF(LEN(VLOOKUP(B830,Sheet2!$B$2:$G$96,6,FALSE))=0,"",VLOOKUP(B830,Sheet2!$B$2:$G$96,6,FALSE))</f>
        <v/>
      </c>
      <c r="M830" t="b">
        <f t="shared" si="37"/>
        <v>0</v>
      </c>
      <c r="N830">
        <v>151</v>
      </c>
      <c r="O830" t="b">
        <f>VLOOKUP(A830,Sheet2!$A$2:$G$74,5,FALSE)</f>
        <v>1</v>
      </c>
    </row>
    <row r="831" spans="1:15" x14ac:dyDescent="0.25">
      <c r="A831" t="s">
        <v>34</v>
      </c>
      <c r="B831" t="str">
        <f>VLOOKUP($A831,Sheet2!$A$2:$B$82,2,FALSE)</f>
        <v>THC &gt;C10-C40</v>
      </c>
      <c r="C831" t="s">
        <v>11</v>
      </c>
      <c r="D831" t="str">
        <f>VLOOKUP(A831,Sheet2!$A$2:$G$96,3,FALSE)</f>
        <v>hydrokarboner</v>
      </c>
      <c r="E831" t="str">
        <f>VLOOKUP(A831,Sheet2!$A$2:$G$96,4,FALSE)</f>
        <v>sum hydrokarboner</v>
      </c>
      <c r="F831" s="1">
        <v>44886</v>
      </c>
      <c r="G831" t="str">
        <f t="shared" si="38"/>
        <v>ut</v>
      </c>
      <c r="H831">
        <v>207</v>
      </c>
      <c r="I831" t="b">
        <f t="shared" si="36"/>
        <v>0</v>
      </c>
      <c r="J831" s="4">
        <v>207</v>
      </c>
      <c r="K831">
        <f>IF(LEN(VLOOKUP(B831,Sheet2!$B$2:$G$96,5,FALSE))=0,"",VLOOKUP(B831,Sheet2!$B$2:$G$96,5,FALSE))</f>
        <v>200000</v>
      </c>
      <c r="L831" t="str">
        <f>IF(LEN(VLOOKUP(B831,Sheet2!$B$2:$G$96,6,FALSE))=0,"",VLOOKUP(B831,Sheet2!$B$2:$G$96,6,FALSE))</f>
        <v/>
      </c>
      <c r="M831" t="b">
        <f t="shared" si="37"/>
        <v>0</v>
      </c>
      <c r="N831">
        <v>151</v>
      </c>
      <c r="O831" t="b">
        <f>VLOOKUP(A831,Sheet2!$A$2:$G$74,5,FALSE)</f>
        <v>1</v>
      </c>
    </row>
    <row r="832" spans="1:15" x14ac:dyDescent="0.25">
      <c r="A832" t="s">
        <v>34</v>
      </c>
      <c r="B832" t="str">
        <f>VLOOKUP($A832,Sheet2!$A$2:$B$82,2,FALSE)</f>
        <v>THC &gt;C10-C40</v>
      </c>
      <c r="C832" t="s">
        <v>11</v>
      </c>
      <c r="D832" t="str">
        <f>VLOOKUP(A832,Sheet2!$A$2:$G$96,3,FALSE)</f>
        <v>hydrokarboner</v>
      </c>
      <c r="E832" t="str">
        <f>VLOOKUP(A832,Sheet2!$A$2:$G$96,4,FALSE)</f>
        <v>sum hydrokarboner</v>
      </c>
      <c r="F832" s="1">
        <v>44907</v>
      </c>
      <c r="G832" t="str">
        <f t="shared" si="38"/>
        <v>ut</v>
      </c>
      <c r="H832">
        <v>472</v>
      </c>
      <c r="I832" t="b">
        <f t="shared" si="36"/>
        <v>0</v>
      </c>
      <c r="J832" s="4">
        <v>472</v>
      </c>
      <c r="K832">
        <f>IF(LEN(VLOOKUP(B832,Sheet2!$B$2:$G$96,5,FALSE))=0,"",VLOOKUP(B832,Sheet2!$B$2:$G$96,5,FALSE))</f>
        <v>200000</v>
      </c>
      <c r="L832" t="str">
        <f>IF(LEN(VLOOKUP(B832,Sheet2!$B$2:$G$96,6,FALSE))=0,"",VLOOKUP(B832,Sheet2!$B$2:$G$96,6,FALSE))</f>
        <v/>
      </c>
      <c r="M832" t="b">
        <f t="shared" si="37"/>
        <v>0</v>
      </c>
      <c r="N832">
        <v>151</v>
      </c>
      <c r="O832" t="b">
        <f>VLOOKUP(A832,Sheet2!$A$2:$G$74,5,FALSE)</f>
        <v>1</v>
      </c>
    </row>
    <row r="833" spans="1:15" x14ac:dyDescent="0.25">
      <c r="A833" t="s">
        <v>34</v>
      </c>
      <c r="B833" t="str">
        <f>VLOOKUP($A833,Sheet2!$A$2:$B$82,2,FALSE)</f>
        <v>THC &gt;C10-C40</v>
      </c>
      <c r="C833" t="s">
        <v>11</v>
      </c>
      <c r="D833" t="str">
        <f>VLOOKUP(A833,Sheet2!$A$2:$G$96,3,FALSE)</f>
        <v>hydrokarboner</v>
      </c>
      <c r="E833" t="str">
        <f>VLOOKUP(A833,Sheet2!$A$2:$G$96,4,FALSE)</f>
        <v>sum hydrokarboner</v>
      </c>
      <c r="F833" s="1">
        <v>44970</v>
      </c>
      <c r="G833" t="str">
        <f t="shared" si="38"/>
        <v>ut</v>
      </c>
      <c r="H833">
        <v>1110</v>
      </c>
      <c r="I833" t="b">
        <f t="shared" si="36"/>
        <v>0</v>
      </c>
      <c r="J833" s="4">
        <v>1110</v>
      </c>
      <c r="K833">
        <f>IF(LEN(VLOOKUP(B833,Sheet2!$B$2:$G$96,5,FALSE))=0,"",VLOOKUP(B833,Sheet2!$B$2:$G$96,5,FALSE))</f>
        <v>200000</v>
      </c>
      <c r="L833" t="str">
        <f>IF(LEN(VLOOKUP(B833,Sheet2!$B$2:$G$96,6,FALSE))=0,"",VLOOKUP(B833,Sheet2!$B$2:$G$96,6,FALSE))</f>
        <v/>
      </c>
      <c r="M833" t="b">
        <f t="shared" si="37"/>
        <v>0</v>
      </c>
      <c r="N833">
        <v>151</v>
      </c>
      <c r="O833" t="b">
        <f>VLOOKUP(A833,Sheet2!$A$2:$G$74,5,FALSE)</f>
        <v>1</v>
      </c>
    </row>
    <row r="834" spans="1:15" x14ac:dyDescent="0.25">
      <c r="A834" t="s">
        <v>34</v>
      </c>
      <c r="B834" t="str">
        <f>VLOOKUP($A834,Sheet2!$A$2:$B$82,2,FALSE)</f>
        <v>THC &gt;C10-C40</v>
      </c>
      <c r="C834" t="s">
        <v>11</v>
      </c>
      <c r="D834" t="str">
        <f>VLOOKUP(A834,Sheet2!$A$2:$G$96,3,FALSE)</f>
        <v>hydrokarboner</v>
      </c>
      <c r="E834" t="str">
        <f>VLOOKUP(A834,Sheet2!$A$2:$G$96,4,FALSE)</f>
        <v>sum hydrokarboner</v>
      </c>
      <c r="F834" s="1">
        <v>44984</v>
      </c>
      <c r="G834" t="str">
        <f t="shared" si="38"/>
        <v>ut</v>
      </c>
      <c r="H834">
        <v>123</v>
      </c>
      <c r="I834" t="b">
        <f t="shared" ref="I834:I897" si="39">IF(ISBLANK(H834),"",IF(ISNUMBER(H834),FALSE,TRUE))</f>
        <v>0</v>
      </c>
      <c r="J834" s="4">
        <v>123</v>
      </c>
      <c r="K834">
        <f>IF(LEN(VLOOKUP(B834,Sheet2!$B$2:$G$96,5,FALSE))=0,"",VLOOKUP(B834,Sheet2!$B$2:$G$96,5,FALSE))</f>
        <v>200000</v>
      </c>
      <c r="L834" t="str">
        <f>IF(LEN(VLOOKUP(B834,Sheet2!$B$2:$G$96,6,FALSE))=0,"",VLOOKUP(B834,Sheet2!$B$2:$G$96,6,FALSE))</f>
        <v/>
      </c>
      <c r="M834" t="b">
        <f t="shared" ref="M834:M897" si="40">IF(ISBLANK(J834),"",IF(J834&gt;K834,TRUE,FALSE))</f>
        <v>0</v>
      </c>
      <c r="N834">
        <v>151</v>
      </c>
      <c r="O834" t="b">
        <f>VLOOKUP(A834,Sheet2!$A$2:$G$74,5,FALSE)</f>
        <v>1</v>
      </c>
    </row>
    <row r="835" spans="1:15" x14ac:dyDescent="0.25">
      <c r="A835" t="s">
        <v>34</v>
      </c>
      <c r="B835" t="str">
        <f>VLOOKUP($A835,Sheet2!$A$2:$B$82,2,FALSE)</f>
        <v>THC &gt;C10-C40</v>
      </c>
      <c r="C835" t="s">
        <v>11</v>
      </c>
      <c r="D835" t="str">
        <f>VLOOKUP(A835,Sheet2!$A$2:$G$96,3,FALSE)</f>
        <v>hydrokarboner</v>
      </c>
      <c r="E835" t="str">
        <f>VLOOKUP(A835,Sheet2!$A$2:$G$96,4,FALSE)</f>
        <v>sum hydrokarboner</v>
      </c>
      <c r="F835" s="1">
        <v>44879</v>
      </c>
      <c r="G835" t="str">
        <f t="shared" ref="G835:G898" si="41">IF(N835=152,"inn",IF(N835=151,"ut",IF(N835=153,"slamtank")))</f>
        <v>ut</v>
      </c>
      <c r="H835">
        <v>249</v>
      </c>
      <c r="I835" t="b">
        <f t="shared" si="39"/>
        <v>0</v>
      </c>
      <c r="J835" s="4">
        <v>249</v>
      </c>
      <c r="K835">
        <f>IF(LEN(VLOOKUP(B835,Sheet2!$B$2:$G$96,5,FALSE))=0,"",VLOOKUP(B835,Sheet2!$B$2:$G$96,5,FALSE))</f>
        <v>200000</v>
      </c>
      <c r="L835" t="str">
        <f>IF(LEN(VLOOKUP(B835,Sheet2!$B$2:$G$96,6,FALSE))=0,"",VLOOKUP(B835,Sheet2!$B$2:$G$96,6,FALSE))</f>
        <v/>
      </c>
      <c r="M835" t="b">
        <f t="shared" si="40"/>
        <v>0</v>
      </c>
      <c r="N835">
        <v>151</v>
      </c>
      <c r="O835" t="b">
        <f>VLOOKUP(A835,Sheet2!$A$2:$G$74,5,FALSE)</f>
        <v>1</v>
      </c>
    </row>
    <row r="836" spans="1:15" x14ac:dyDescent="0.25">
      <c r="A836" s="6" t="s">
        <v>34</v>
      </c>
      <c r="B836" t="str">
        <f>VLOOKUP($A836,Sheet2!$A$2:$B$82,2,FALSE)</f>
        <v>THC &gt;C10-C40</v>
      </c>
      <c r="C836" t="s">
        <v>11</v>
      </c>
      <c r="D836" t="str">
        <f>VLOOKUP(A836,Sheet2!$A$2:$G$96,3,FALSE)</f>
        <v>hydrokarboner</v>
      </c>
      <c r="E836" t="str">
        <f>VLOOKUP(A836,Sheet2!$A$2:$G$96,4,FALSE)</f>
        <v>sum hydrokarboner</v>
      </c>
      <c r="F836" s="1">
        <v>45000</v>
      </c>
      <c r="G836" t="str">
        <f t="shared" si="41"/>
        <v>ut</v>
      </c>
      <c r="H836" s="6">
        <v>441</v>
      </c>
      <c r="I836" t="b">
        <f t="shared" si="39"/>
        <v>0</v>
      </c>
      <c r="J836" s="4">
        <v>441</v>
      </c>
      <c r="K836">
        <f>IF(LEN(VLOOKUP(B836,Sheet2!$B$2:$G$96,5,FALSE))=0,"",VLOOKUP(B836,Sheet2!$B$2:$G$96,5,FALSE))</f>
        <v>200000</v>
      </c>
      <c r="L836" t="str">
        <f>IF(LEN(VLOOKUP(B836,Sheet2!$B$2:$G$96,6,FALSE))=0,"",VLOOKUP(B836,Sheet2!$B$2:$G$96,6,FALSE))</f>
        <v/>
      </c>
      <c r="M836" t="b">
        <f t="shared" si="40"/>
        <v>0</v>
      </c>
      <c r="N836">
        <v>151</v>
      </c>
      <c r="O836" t="b">
        <f>VLOOKUP(A836,Sheet2!$A$2:$G$74,5,FALSE)</f>
        <v>1</v>
      </c>
    </row>
    <row r="837" spans="1:15" x14ac:dyDescent="0.25">
      <c r="A837" s="6" t="s">
        <v>31</v>
      </c>
      <c r="B837" t="str">
        <f>VLOOKUP($A837,Sheet2!$A$2:$B$82,2,FALSE)</f>
        <v>THC &gt;C12-C16</v>
      </c>
      <c r="C837" t="s">
        <v>11</v>
      </c>
      <c r="D837" t="str">
        <f>VLOOKUP(A837,Sheet2!$A$2:$G$96,3,FALSE)</f>
        <v>hydrokarboner</v>
      </c>
      <c r="E837" t="str">
        <f>VLOOKUP(A837,Sheet2!$A$2:$G$96,4,FALSE)</f>
        <v>hydrokarboner</v>
      </c>
      <c r="F837" s="1">
        <v>45000</v>
      </c>
      <c r="G837" t="str">
        <f t="shared" si="41"/>
        <v>slamtank</v>
      </c>
      <c r="H837" s="7"/>
      <c r="I837" t="str">
        <f t="shared" si="39"/>
        <v/>
      </c>
      <c r="J837" s="4" t="s">
        <v>119</v>
      </c>
      <c r="K837" t="str">
        <f>IF(LEN(VLOOKUP(B837,Sheet2!$B$2:$G$96,5,FALSE))=0,"",VLOOKUP(B837,Sheet2!$B$2:$G$96,5,FALSE))</f>
        <v/>
      </c>
      <c r="L837" t="str">
        <f>IF(LEN(VLOOKUP(B837,Sheet2!$B$2:$G$96,6,FALSE))=0,"",VLOOKUP(B837,Sheet2!$B$2:$G$96,6,FALSE))</f>
        <v/>
      </c>
      <c r="M837" t="b">
        <f t="shared" si="40"/>
        <v>0</v>
      </c>
      <c r="N837">
        <v>153</v>
      </c>
      <c r="O837" t="b">
        <f>VLOOKUP(A837,Sheet2!$A$2:$G$74,5,FALSE)</f>
        <v>1</v>
      </c>
    </row>
    <row r="838" spans="1:15" x14ac:dyDescent="0.25">
      <c r="A838" t="s">
        <v>31</v>
      </c>
      <c r="B838" t="str">
        <f>VLOOKUP($A838,Sheet2!$A$2:$B$82,2,FALSE)</f>
        <v>THC &gt;C12-C16</v>
      </c>
      <c r="C838" t="s">
        <v>11</v>
      </c>
      <c r="D838" t="str">
        <f>VLOOKUP(A838,Sheet2!$A$2:$G$96,3,FALSE)</f>
        <v>hydrokarboner</v>
      </c>
      <c r="E838" t="str">
        <f>VLOOKUP(A838,Sheet2!$A$2:$G$96,4,FALSE)</f>
        <v>hydrokarboner</v>
      </c>
      <c r="F838" s="1">
        <v>44858</v>
      </c>
      <c r="G838" t="str">
        <f t="shared" si="41"/>
        <v>inn</v>
      </c>
      <c r="H838">
        <v>236</v>
      </c>
      <c r="I838" t="b">
        <f t="shared" si="39"/>
        <v>0</v>
      </c>
      <c r="J838" s="4">
        <v>236</v>
      </c>
      <c r="K838" t="str">
        <f>IF(LEN(VLOOKUP(B838,Sheet2!$B$2:$G$96,5,FALSE))=0,"",VLOOKUP(B838,Sheet2!$B$2:$G$96,5,FALSE))</f>
        <v/>
      </c>
      <c r="L838" t="str">
        <f>IF(LEN(VLOOKUP(B838,Sheet2!$B$2:$G$96,6,FALSE))=0,"",VLOOKUP(B838,Sheet2!$B$2:$G$96,6,FALSE))</f>
        <v/>
      </c>
      <c r="M838" t="b">
        <f t="shared" si="40"/>
        <v>0</v>
      </c>
      <c r="N838">
        <v>152</v>
      </c>
      <c r="O838" t="b">
        <f>VLOOKUP(A838,Sheet2!$A$2:$G$74,5,FALSE)</f>
        <v>1</v>
      </c>
    </row>
    <row r="839" spans="1:15" x14ac:dyDescent="0.25">
      <c r="A839" t="s">
        <v>31</v>
      </c>
      <c r="B839" t="str">
        <f>VLOOKUP($A839,Sheet2!$A$2:$B$82,2,FALSE)</f>
        <v>THC &gt;C12-C16</v>
      </c>
      <c r="C839" t="s">
        <v>11</v>
      </c>
      <c r="D839" t="str">
        <f>VLOOKUP(A839,Sheet2!$A$2:$G$96,3,FALSE)</f>
        <v>hydrokarboner</v>
      </c>
      <c r="E839" t="str">
        <f>VLOOKUP(A839,Sheet2!$A$2:$G$96,4,FALSE)</f>
        <v>hydrokarboner</v>
      </c>
      <c r="F839" s="1">
        <v>44865</v>
      </c>
      <c r="G839" t="str">
        <f t="shared" si="41"/>
        <v>inn</v>
      </c>
      <c r="H839">
        <v>328</v>
      </c>
      <c r="I839" t="b">
        <f t="shared" si="39"/>
        <v>0</v>
      </c>
      <c r="J839" s="4">
        <v>328</v>
      </c>
      <c r="K839" t="str">
        <f>IF(LEN(VLOOKUP(B839,Sheet2!$B$2:$G$96,5,FALSE))=0,"",VLOOKUP(B839,Sheet2!$B$2:$G$96,5,FALSE))</f>
        <v/>
      </c>
      <c r="L839" t="str">
        <f>IF(LEN(VLOOKUP(B839,Sheet2!$B$2:$G$96,6,FALSE))=0,"",VLOOKUP(B839,Sheet2!$B$2:$G$96,6,FALSE))</f>
        <v/>
      </c>
      <c r="M839" t="b">
        <f t="shared" si="40"/>
        <v>0</v>
      </c>
      <c r="N839">
        <v>152</v>
      </c>
      <c r="O839" t="b">
        <f>VLOOKUP(A839,Sheet2!$A$2:$G$74,5,FALSE)</f>
        <v>1</v>
      </c>
    </row>
    <row r="840" spans="1:15" x14ac:dyDescent="0.25">
      <c r="A840" t="s">
        <v>31</v>
      </c>
      <c r="B840" t="str">
        <f>VLOOKUP($A840,Sheet2!$A$2:$B$82,2,FALSE)</f>
        <v>THC &gt;C12-C16</v>
      </c>
      <c r="C840" t="s">
        <v>11</v>
      </c>
      <c r="D840" t="str">
        <f>VLOOKUP(A840,Sheet2!$A$2:$G$96,3,FALSE)</f>
        <v>hydrokarboner</v>
      </c>
      <c r="E840" t="str">
        <f>VLOOKUP(A840,Sheet2!$A$2:$G$96,4,FALSE)</f>
        <v>hydrokarboner</v>
      </c>
      <c r="F840" s="1">
        <v>44872</v>
      </c>
      <c r="G840" t="str">
        <f t="shared" si="41"/>
        <v>inn</v>
      </c>
      <c r="H840">
        <v>234</v>
      </c>
      <c r="I840" t="b">
        <f t="shared" si="39"/>
        <v>0</v>
      </c>
      <c r="J840" s="4">
        <v>234</v>
      </c>
      <c r="K840" t="str">
        <f>IF(LEN(VLOOKUP(B840,Sheet2!$B$2:$G$96,5,FALSE))=0,"",VLOOKUP(B840,Sheet2!$B$2:$G$96,5,FALSE))</f>
        <v/>
      </c>
      <c r="L840" t="str">
        <f>IF(LEN(VLOOKUP(B840,Sheet2!$B$2:$G$96,6,FALSE))=0,"",VLOOKUP(B840,Sheet2!$B$2:$G$96,6,FALSE))</f>
        <v/>
      </c>
      <c r="M840" t="b">
        <f t="shared" si="40"/>
        <v>0</v>
      </c>
      <c r="N840">
        <v>152</v>
      </c>
      <c r="O840" t="b">
        <f>VLOOKUP(A840,Sheet2!$A$2:$G$74,5,FALSE)</f>
        <v>1</v>
      </c>
    </row>
    <row r="841" spans="1:15" x14ac:dyDescent="0.25">
      <c r="A841" t="s">
        <v>31</v>
      </c>
      <c r="B841" t="str">
        <f>VLOOKUP($A841,Sheet2!$A$2:$B$82,2,FALSE)</f>
        <v>THC &gt;C12-C16</v>
      </c>
      <c r="C841" t="s">
        <v>11</v>
      </c>
      <c r="D841" t="str">
        <f>VLOOKUP(A841,Sheet2!$A$2:$G$96,3,FALSE)</f>
        <v>hydrokarboner</v>
      </c>
      <c r="E841" t="str">
        <f>VLOOKUP(A841,Sheet2!$A$2:$G$96,4,FALSE)</f>
        <v>hydrokarboner</v>
      </c>
      <c r="F841" s="1">
        <v>44886</v>
      </c>
      <c r="G841" t="str">
        <f t="shared" si="41"/>
        <v>inn</v>
      </c>
      <c r="H841">
        <v>217</v>
      </c>
      <c r="I841" t="b">
        <f t="shared" si="39"/>
        <v>0</v>
      </c>
      <c r="J841" s="4">
        <v>217</v>
      </c>
      <c r="K841" t="str">
        <f>IF(LEN(VLOOKUP(B841,Sheet2!$B$2:$G$96,5,FALSE))=0,"",VLOOKUP(B841,Sheet2!$B$2:$G$96,5,FALSE))</f>
        <v/>
      </c>
      <c r="L841" t="str">
        <f>IF(LEN(VLOOKUP(B841,Sheet2!$B$2:$G$96,6,FALSE))=0,"",VLOOKUP(B841,Sheet2!$B$2:$G$96,6,FALSE))</f>
        <v/>
      </c>
      <c r="M841" t="b">
        <f t="shared" si="40"/>
        <v>0</v>
      </c>
      <c r="N841">
        <v>152</v>
      </c>
      <c r="O841" t="b">
        <f>VLOOKUP(A841,Sheet2!$A$2:$G$74,5,FALSE)</f>
        <v>1</v>
      </c>
    </row>
    <row r="842" spans="1:15" x14ac:dyDescent="0.25">
      <c r="A842" t="s">
        <v>31</v>
      </c>
      <c r="B842" t="str">
        <f>VLOOKUP($A842,Sheet2!$A$2:$B$82,2,FALSE)</f>
        <v>THC &gt;C12-C16</v>
      </c>
      <c r="C842" t="s">
        <v>11</v>
      </c>
      <c r="D842" t="str">
        <f>VLOOKUP(A842,Sheet2!$A$2:$G$96,3,FALSE)</f>
        <v>hydrokarboner</v>
      </c>
      <c r="E842" t="str">
        <f>VLOOKUP(A842,Sheet2!$A$2:$G$96,4,FALSE)</f>
        <v>hydrokarboner</v>
      </c>
      <c r="F842" s="1">
        <v>44907</v>
      </c>
      <c r="G842" t="str">
        <f t="shared" si="41"/>
        <v>inn</v>
      </c>
      <c r="H842">
        <v>243</v>
      </c>
      <c r="I842" t="b">
        <f t="shared" si="39"/>
        <v>0</v>
      </c>
      <c r="J842" s="4">
        <v>243</v>
      </c>
      <c r="K842" t="str">
        <f>IF(LEN(VLOOKUP(B842,Sheet2!$B$2:$G$96,5,FALSE))=0,"",VLOOKUP(B842,Sheet2!$B$2:$G$96,5,FALSE))</f>
        <v/>
      </c>
      <c r="L842" t="str">
        <f>IF(LEN(VLOOKUP(B842,Sheet2!$B$2:$G$96,6,FALSE))=0,"",VLOOKUP(B842,Sheet2!$B$2:$G$96,6,FALSE))</f>
        <v/>
      </c>
      <c r="M842" t="b">
        <f t="shared" si="40"/>
        <v>0</v>
      </c>
      <c r="N842">
        <v>152</v>
      </c>
      <c r="O842" t="b">
        <f>VLOOKUP(A842,Sheet2!$A$2:$G$74,5,FALSE)</f>
        <v>1</v>
      </c>
    </row>
    <row r="843" spans="1:15" x14ac:dyDescent="0.25">
      <c r="A843" t="s">
        <v>31</v>
      </c>
      <c r="B843" t="str">
        <f>VLOOKUP($A843,Sheet2!$A$2:$B$82,2,FALSE)</f>
        <v>THC &gt;C12-C16</v>
      </c>
      <c r="C843" t="s">
        <v>11</v>
      </c>
      <c r="D843" t="str">
        <f>VLOOKUP(A843,Sheet2!$A$2:$G$96,3,FALSE)</f>
        <v>hydrokarboner</v>
      </c>
      <c r="E843" t="str">
        <f>VLOOKUP(A843,Sheet2!$A$2:$G$96,4,FALSE)</f>
        <v>hydrokarboner</v>
      </c>
      <c r="F843" s="1">
        <v>44970</v>
      </c>
      <c r="G843" t="str">
        <f t="shared" si="41"/>
        <v>inn</v>
      </c>
      <c r="H843">
        <v>461</v>
      </c>
      <c r="I843" t="b">
        <f t="shared" si="39"/>
        <v>0</v>
      </c>
      <c r="J843" s="4">
        <v>461</v>
      </c>
      <c r="K843" t="str">
        <f>IF(LEN(VLOOKUP(B843,Sheet2!$B$2:$G$96,5,FALSE))=0,"",VLOOKUP(B843,Sheet2!$B$2:$G$96,5,FALSE))</f>
        <v/>
      </c>
      <c r="L843" t="str">
        <f>IF(LEN(VLOOKUP(B843,Sheet2!$B$2:$G$96,6,FALSE))=0,"",VLOOKUP(B843,Sheet2!$B$2:$G$96,6,FALSE))</f>
        <v/>
      </c>
      <c r="M843" t="b">
        <f t="shared" si="40"/>
        <v>0</v>
      </c>
      <c r="N843">
        <v>152</v>
      </c>
      <c r="O843" t="b">
        <f>VLOOKUP(A843,Sheet2!$A$2:$G$74,5,FALSE)</f>
        <v>1</v>
      </c>
    </row>
    <row r="844" spans="1:15" x14ac:dyDescent="0.25">
      <c r="A844" t="s">
        <v>31</v>
      </c>
      <c r="B844" t="str">
        <f>VLOOKUP($A844,Sheet2!$A$2:$B$82,2,FALSE)</f>
        <v>THC &gt;C12-C16</v>
      </c>
      <c r="C844" t="s">
        <v>11</v>
      </c>
      <c r="D844" t="str">
        <f>VLOOKUP(A844,Sheet2!$A$2:$G$96,3,FALSE)</f>
        <v>hydrokarboner</v>
      </c>
      <c r="E844" t="str">
        <f>VLOOKUP(A844,Sheet2!$A$2:$G$96,4,FALSE)</f>
        <v>hydrokarboner</v>
      </c>
      <c r="F844" s="1">
        <v>44984</v>
      </c>
      <c r="G844" t="str">
        <f t="shared" si="41"/>
        <v>inn</v>
      </c>
      <c r="H844">
        <v>345</v>
      </c>
      <c r="I844" t="b">
        <f t="shared" si="39"/>
        <v>0</v>
      </c>
      <c r="J844" s="4">
        <v>345</v>
      </c>
      <c r="K844" t="str">
        <f>IF(LEN(VLOOKUP(B844,Sheet2!$B$2:$G$96,5,FALSE))=0,"",VLOOKUP(B844,Sheet2!$B$2:$G$96,5,FALSE))</f>
        <v/>
      </c>
      <c r="L844" t="str">
        <f>IF(LEN(VLOOKUP(B844,Sheet2!$B$2:$G$96,6,FALSE))=0,"",VLOOKUP(B844,Sheet2!$B$2:$G$96,6,FALSE))</f>
        <v/>
      </c>
      <c r="M844" t="b">
        <f t="shared" si="40"/>
        <v>0</v>
      </c>
      <c r="N844">
        <v>152</v>
      </c>
      <c r="O844" t="b">
        <f>VLOOKUP(A844,Sheet2!$A$2:$G$74,5,FALSE)</f>
        <v>1</v>
      </c>
    </row>
    <row r="845" spans="1:15" x14ac:dyDescent="0.25">
      <c r="A845" t="s">
        <v>31</v>
      </c>
      <c r="B845" t="str">
        <f>VLOOKUP($A845,Sheet2!$A$2:$B$82,2,FALSE)</f>
        <v>THC &gt;C12-C16</v>
      </c>
      <c r="C845" t="s">
        <v>11</v>
      </c>
      <c r="D845" t="str">
        <f>VLOOKUP(A845,Sheet2!$A$2:$G$96,3,FALSE)</f>
        <v>hydrokarboner</v>
      </c>
      <c r="E845" t="str">
        <f>VLOOKUP(A845,Sheet2!$A$2:$G$96,4,FALSE)</f>
        <v>hydrokarboner</v>
      </c>
      <c r="F845" s="1">
        <v>44879</v>
      </c>
      <c r="G845" t="str">
        <f t="shared" si="41"/>
        <v>inn</v>
      </c>
      <c r="H845">
        <v>314</v>
      </c>
      <c r="I845" t="b">
        <f t="shared" si="39"/>
        <v>0</v>
      </c>
      <c r="J845" s="4">
        <v>314</v>
      </c>
      <c r="K845" t="str">
        <f>IF(LEN(VLOOKUP(B845,Sheet2!$B$2:$G$96,5,FALSE))=0,"",VLOOKUP(B845,Sheet2!$B$2:$G$96,5,FALSE))</f>
        <v/>
      </c>
      <c r="L845" t="str">
        <f>IF(LEN(VLOOKUP(B845,Sheet2!$B$2:$G$96,6,FALSE))=0,"",VLOOKUP(B845,Sheet2!$B$2:$G$96,6,FALSE))</f>
        <v/>
      </c>
      <c r="M845" t="b">
        <f t="shared" si="40"/>
        <v>0</v>
      </c>
      <c r="N845">
        <v>152</v>
      </c>
      <c r="O845" t="b">
        <f>VLOOKUP(A845,Sheet2!$A$2:$G$74,5,FALSE)</f>
        <v>1</v>
      </c>
    </row>
    <row r="846" spans="1:15" x14ac:dyDescent="0.25">
      <c r="A846" s="6" t="s">
        <v>31</v>
      </c>
      <c r="B846" t="str">
        <f>VLOOKUP($A846,Sheet2!$A$2:$B$82,2,FALSE)</f>
        <v>THC &gt;C12-C16</v>
      </c>
      <c r="C846" s="6" t="s">
        <v>120</v>
      </c>
      <c r="D846" t="str">
        <f>VLOOKUP(A846,Sheet2!$A$2:$G$96,3,FALSE)</f>
        <v>hydrokarboner</v>
      </c>
      <c r="E846" t="str">
        <f>VLOOKUP(A846,Sheet2!$A$2:$G$96,4,FALSE)</f>
        <v>hydrokarboner</v>
      </c>
      <c r="F846" s="1">
        <v>45000</v>
      </c>
      <c r="G846" t="str">
        <f t="shared" si="41"/>
        <v>inn</v>
      </c>
      <c r="H846" s="6">
        <v>336</v>
      </c>
      <c r="I846" t="b">
        <f t="shared" si="39"/>
        <v>0</v>
      </c>
      <c r="J846" s="4">
        <v>336</v>
      </c>
      <c r="K846" t="str">
        <f>IF(LEN(VLOOKUP(B846,Sheet2!$B$2:$G$96,5,FALSE))=0,"",VLOOKUP(B846,Sheet2!$B$2:$G$96,5,FALSE))</f>
        <v/>
      </c>
      <c r="L846" t="str">
        <f>IF(LEN(VLOOKUP(B846,Sheet2!$B$2:$G$96,6,FALSE))=0,"",VLOOKUP(B846,Sheet2!$B$2:$G$96,6,FALSE))</f>
        <v/>
      </c>
      <c r="M846" t="b">
        <f t="shared" si="40"/>
        <v>0</v>
      </c>
      <c r="N846">
        <v>152</v>
      </c>
      <c r="O846" t="b">
        <f>VLOOKUP(A846,Sheet2!$A$2:$G$74,5,FALSE)</f>
        <v>1</v>
      </c>
    </row>
    <row r="847" spans="1:15" x14ac:dyDescent="0.25">
      <c r="A847" t="s">
        <v>31</v>
      </c>
      <c r="B847" t="str">
        <f>VLOOKUP($A847,Sheet2!$A$2:$B$82,2,FALSE)</f>
        <v>THC &gt;C12-C16</v>
      </c>
      <c r="C847" t="s">
        <v>11</v>
      </c>
      <c r="D847" t="str">
        <f>VLOOKUP(A847,Sheet2!$A$2:$G$96,3,FALSE)</f>
        <v>hydrokarboner</v>
      </c>
      <c r="E847" t="str">
        <f>VLOOKUP(A847,Sheet2!$A$2:$G$96,4,FALSE)</f>
        <v>hydrokarboner</v>
      </c>
      <c r="F847" s="1">
        <v>44858</v>
      </c>
      <c r="G847" t="str">
        <f t="shared" si="41"/>
        <v>ut</v>
      </c>
      <c r="H847">
        <v>175</v>
      </c>
      <c r="I847" t="b">
        <f t="shared" si="39"/>
        <v>0</v>
      </c>
      <c r="J847" s="4">
        <v>175</v>
      </c>
      <c r="K847" t="str">
        <f>IF(LEN(VLOOKUP(B847,Sheet2!$B$2:$G$96,5,FALSE))=0,"",VLOOKUP(B847,Sheet2!$B$2:$G$96,5,FALSE))</f>
        <v/>
      </c>
      <c r="L847" t="str">
        <f>IF(LEN(VLOOKUP(B847,Sheet2!$B$2:$G$96,6,FALSE))=0,"",VLOOKUP(B847,Sheet2!$B$2:$G$96,6,FALSE))</f>
        <v/>
      </c>
      <c r="M847" t="b">
        <f t="shared" si="40"/>
        <v>0</v>
      </c>
      <c r="N847">
        <v>151</v>
      </c>
      <c r="O847" t="b">
        <f>VLOOKUP(A847,Sheet2!$A$2:$G$74,5,FALSE)</f>
        <v>1</v>
      </c>
    </row>
    <row r="848" spans="1:15" x14ac:dyDescent="0.25">
      <c r="A848" t="s">
        <v>31</v>
      </c>
      <c r="B848" t="str">
        <f>VLOOKUP($A848,Sheet2!$A$2:$B$82,2,FALSE)</f>
        <v>THC &gt;C12-C16</v>
      </c>
      <c r="C848" t="s">
        <v>11</v>
      </c>
      <c r="D848" t="str">
        <f>VLOOKUP(A848,Sheet2!$A$2:$G$96,3,FALSE)</f>
        <v>hydrokarboner</v>
      </c>
      <c r="E848" t="str">
        <f>VLOOKUP(A848,Sheet2!$A$2:$G$96,4,FALSE)</f>
        <v>hydrokarboner</v>
      </c>
      <c r="F848" s="1">
        <v>44865</v>
      </c>
      <c r="G848" t="str">
        <f t="shared" si="41"/>
        <v>ut</v>
      </c>
      <c r="H848">
        <v>155</v>
      </c>
      <c r="I848" t="b">
        <f t="shared" si="39"/>
        <v>0</v>
      </c>
      <c r="J848" s="4">
        <v>155</v>
      </c>
      <c r="K848" t="str">
        <f>IF(LEN(VLOOKUP(B848,Sheet2!$B$2:$G$96,5,FALSE))=0,"",VLOOKUP(B848,Sheet2!$B$2:$G$96,5,FALSE))</f>
        <v/>
      </c>
      <c r="L848" t="str">
        <f>IF(LEN(VLOOKUP(B848,Sheet2!$B$2:$G$96,6,FALSE))=0,"",VLOOKUP(B848,Sheet2!$B$2:$G$96,6,FALSE))</f>
        <v/>
      </c>
      <c r="M848" t="b">
        <f t="shared" si="40"/>
        <v>0</v>
      </c>
      <c r="N848">
        <v>151</v>
      </c>
      <c r="O848" t="b">
        <f>VLOOKUP(A848,Sheet2!$A$2:$G$74,5,FALSE)</f>
        <v>1</v>
      </c>
    </row>
    <row r="849" spans="1:15" x14ac:dyDescent="0.25">
      <c r="A849" t="s">
        <v>31</v>
      </c>
      <c r="B849" t="str">
        <f>VLOOKUP($A849,Sheet2!$A$2:$B$82,2,FALSE)</f>
        <v>THC &gt;C12-C16</v>
      </c>
      <c r="C849" t="s">
        <v>11</v>
      </c>
      <c r="D849" t="str">
        <f>VLOOKUP(A849,Sheet2!$A$2:$G$96,3,FALSE)</f>
        <v>hydrokarboner</v>
      </c>
      <c r="E849" t="str">
        <f>VLOOKUP(A849,Sheet2!$A$2:$G$96,4,FALSE)</f>
        <v>hydrokarboner</v>
      </c>
      <c r="F849" s="1">
        <v>44872</v>
      </c>
      <c r="G849" t="str">
        <f t="shared" si="41"/>
        <v>ut</v>
      </c>
      <c r="H849">
        <v>379</v>
      </c>
      <c r="I849" t="b">
        <f t="shared" si="39"/>
        <v>0</v>
      </c>
      <c r="J849" s="4">
        <v>379</v>
      </c>
      <c r="K849" t="str">
        <f>IF(LEN(VLOOKUP(B849,Sheet2!$B$2:$G$96,5,FALSE))=0,"",VLOOKUP(B849,Sheet2!$B$2:$G$96,5,FALSE))</f>
        <v/>
      </c>
      <c r="L849" t="str">
        <f>IF(LEN(VLOOKUP(B849,Sheet2!$B$2:$G$96,6,FALSE))=0,"",VLOOKUP(B849,Sheet2!$B$2:$G$96,6,FALSE))</f>
        <v/>
      </c>
      <c r="M849" t="b">
        <f t="shared" si="40"/>
        <v>0</v>
      </c>
      <c r="N849">
        <v>151</v>
      </c>
      <c r="O849" t="b">
        <f>VLOOKUP(A849,Sheet2!$A$2:$G$74,5,FALSE)</f>
        <v>1</v>
      </c>
    </row>
    <row r="850" spans="1:15" x14ac:dyDescent="0.25">
      <c r="A850" t="s">
        <v>31</v>
      </c>
      <c r="B850" t="str">
        <f>VLOOKUP($A850,Sheet2!$A$2:$B$82,2,FALSE)</f>
        <v>THC &gt;C12-C16</v>
      </c>
      <c r="C850" t="s">
        <v>11</v>
      </c>
      <c r="D850" t="str">
        <f>VLOOKUP(A850,Sheet2!$A$2:$G$96,3,FALSE)</f>
        <v>hydrokarboner</v>
      </c>
      <c r="E850" t="str">
        <f>VLOOKUP(A850,Sheet2!$A$2:$G$96,4,FALSE)</f>
        <v>hydrokarboner</v>
      </c>
      <c r="F850" s="1">
        <v>44886</v>
      </c>
      <c r="G850" t="str">
        <f t="shared" si="41"/>
        <v>ut</v>
      </c>
      <c r="H850">
        <v>105</v>
      </c>
      <c r="I850" t="b">
        <f t="shared" si="39"/>
        <v>0</v>
      </c>
      <c r="J850" s="4">
        <v>105</v>
      </c>
      <c r="K850" t="str">
        <f>IF(LEN(VLOOKUP(B850,Sheet2!$B$2:$G$96,5,FALSE))=0,"",VLOOKUP(B850,Sheet2!$B$2:$G$96,5,FALSE))</f>
        <v/>
      </c>
      <c r="L850" t="str">
        <f>IF(LEN(VLOOKUP(B850,Sheet2!$B$2:$G$96,6,FALSE))=0,"",VLOOKUP(B850,Sheet2!$B$2:$G$96,6,FALSE))</f>
        <v/>
      </c>
      <c r="M850" t="b">
        <f t="shared" si="40"/>
        <v>0</v>
      </c>
      <c r="N850">
        <v>151</v>
      </c>
      <c r="O850" t="b">
        <f>VLOOKUP(A850,Sheet2!$A$2:$G$74,5,FALSE)</f>
        <v>1</v>
      </c>
    </row>
    <row r="851" spans="1:15" x14ac:dyDescent="0.25">
      <c r="A851" t="s">
        <v>31</v>
      </c>
      <c r="B851" t="str">
        <f>VLOOKUP($A851,Sheet2!$A$2:$B$82,2,FALSE)</f>
        <v>THC &gt;C12-C16</v>
      </c>
      <c r="C851" t="s">
        <v>11</v>
      </c>
      <c r="D851" t="str">
        <f>VLOOKUP(A851,Sheet2!$A$2:$G$96,3,FALSE)</f>
        <v>hydrokarboner</v>
      </c>
      <c r="E851" t="str">
        <f>VLOOKUP(A851,Sheet2!$A$2:$G$96,4,FALSE)</f>
        <v>hydrokarboner</v>
      </c>
      <c r="F851" s="1">
        <v>44907</v>
      </c>
      <c r="G851" t="str">
        <f t="shared" si="41"/>
        <v>ut</v>
      </c>
      <c r="H851">
        <v>225</v>
      </c>
      <c r="I851" t="b">
        <f t="shared" si="39"/>
        <v>0</v>
      </c>
      <c r="J851" s="4">
        <v>225</v>
      </c>
      <c r="K851" t="str">
        <f>IF(LEN(VLOOKUP(B851,Sheet2!$B$2:$G$96,5,FALSE))=0,"",VLOOKUP(B851,Sheet2!$B$2:$G$96,5,FALSE))</f>
        <v/>
      </c>
      <c r="L851" t="str">
        <f>IF(LEN(VLOOKUP(B851,Sheet2!$B$2:$G$96,6,FALSE))=0,"",VLOOKUP(B851,Sheet2!$B$2:$G$96,6,FALSE))</f>
        <v/>
      </c>
      <c r="M851" t="b">
        <f t="shared" si="40"/>
        <v>0</v>
      </c>
      <c r="N851">
        <v>151</v>
      </c>
      <c r="O851" t="b">
        <f>VLOOKUP(A851,Sheet2!$A$2:$G$74,5,FALSE)</f>
        <v>1</v>
      </c>
    </row>
    <row r="852" spans="1:15" x14ac:dyDescent="0.25">
      <c r="A852" t="s">
        <v>31</v>
      </c>
      <c r="B852" t="str">
        <f>VLOOKUP($A852,Sheet2!$A$2:$B$82,2,FALSE)</f>
        <v>THC &gt;C12-C16</v>
      </c>
      <c r="C852" t="s">
        <v>11</v>
      </c>
      <c r="D852" t="str">
        <f>VLOOKUP(A852,Sheet2!$A$2:$G$96,3,FALSE)</f>
        <v>hydrokarboner</v>
      </c>
      <c r="E852" t="str">
        <f>VLOOKUP(A852,Sheet2!$A$2:$G$96,4,FALSE)</f>
        <v>hydrokarboner</v>
      </c>
      <c r="F852" s="1">
        <v>44970</v>
      </c>
      <c r="G852" t="str">
        <f t="shared" si="41"/>
        <v>ut</v>
      </c>
      <c r="H852">
        <v>845</v>
      </c>
      <c r="I852" t="b">
        <f t="shared" si="39"/>
        <v>0</v>
      </c>
      <c r="J852" s="4">
        <v>845</v>
      </c>
      <c r="K852" t="str">
        <f>IF(LEN(VLOOKUP(B852,Sheet2!$B$2:$G$96,5,FALSE))=0,"",VLOOKUP(B852,Sheet2!$B$2:$G$96,5,FALSE))</f>
        <v/>
      </c>
      <c r="L852" t="str">
        <f>IF(LEN(VLOOKUP(B852,Sheet2!$B$2:$G$96,6,FALSE))=0,"",VLOOKUP(B852,Sheet2!$B$2:$G$96,6,FALSE))</f>
        <v/>
      </c>
      <c r="M852" t="b">
        <f t="shared" si="40"/>
        <v>0</v>
      </c>
      <c r="N852">
        <v>151</v>
      </c>
      <c r="O852" t="b">
        <f>VLOOKUP(A852,Sheet2!$A$2:$G$74,5,FALSE)</f>
        <v>1</v>
      </c>
    </row>
    <row r="853" spans="1:15" x14ac:dyDescent="0.25">
      <c r="A853" t="s">
        <v>31</v>
      </c>
      <c r="B853" t="str">
        <f>VLOOKUP($A853,Sheet2!$A$2:$B$82,2,FALSE)</f>
        <v>THC &gt;C12-C16</v>
      </c>
      <c r="C853" t="s">
        <v>11</v>
      </c>
      <c r="D853" t="str">
        <f>VLOOKUP(A853,Sheet2!$A$2:$G$96,3,FALSE)</f>
        <v>hydrokarboner</v>
      </c>
      <c r="E853" t="str">
        <f>VLOOKUP(A853,Sheet2!$A$2:$G$96,4,FALSE)</f>
        <v>hydrokarboner</v>
      </c>
      <c r="F853" s="1">
        <v>44984</v>
      </c>
      <c r="G853" t="str">
        <f t="shared" si="41"/>
        <v>ut</v>
      </c>
      <c r="H853">
        <v>61.9</v>
      </c>
      <c r="I853" t="b">
        <f t="shared" si="39"/>
        <v>0</v>
      </c>
      <c r="J853" s="4">
        <v>61.9</v>
      </c>
      <c r="K853" t="str">
        <f>IF(LEN(VLOOKUP(B853,Sheet2!$B$2:$G$96,5,FALSE))=0,"",VLOOKUP(B853,Sheet2!$B$2:$G$96,5,FALSE))</f>
        <v/>
      </c>
      <c r="L853" t="str">
        <f>IF(LEN(VLOOKUP(B853,Sheet2!$B$2:$G$96,6,FALSE))=0,"",VLOOKUP(B853,Sheet2!$B$2:$G$96,6,FALSE))</f>
        <v/>
      </c>
      <c r="M853" t="b">
        <f t="shared" si="40"/>
        <v>0</v>
      </c>
      <c r="N853">
        <v>151</v>
      </c>
      <c r="O853" t="b">
        <f>VLOOKUP(A853,Sheet2!$A$2:$G$74,5,FALSE)</f>
        <v>1</v>
      </c>
    </row>
    <row r="854" spans="1:15" x14ac:dyDescent="0.25">
      <c r="A854" t="s">
        <v>31</v>
      </c>
      <c r="B854" t="str">
        <f>VLOOKUP($A854,Sheet2!$A$2:$B$82,2,FALSE)</f>
        <v>THC &gt;C12-C16</v>
      </c>
      <c r="C854" t="s">
        <v>11</v>
      </c>
      <c r="D854" t="str">
        <f>VLOOKUP(A854,Sheet2!$A$2:$G$96,3,FALSE)</f>
        <v>hydrokarboner</v>
      </c>
      <c r="E854" t="str">
        <f>VLOOKUP(A854,Sheet2!$A$2:$G$96,4,FALSE)</f>
        <v>hydrokarboner</v>
      </c>
      <c r="F854" s="1">
        <v>44879</v>
      </c>
      <c r="G854" t="str">
        <f t="shared" si="41"/>
        <v>ut</v>
      </c>
      <c r="H854">
        <v>139</v>
      </c>
      <c r="I854" t="b">
        <f t="shared" si="39"/>
        <v>0</v>
      </c>
      <c r="J854" s="4">
        <v>139</v>
      </c>
      <c r="K854" t="str">
        <f>IF(LEN(VLOOKUP(B854,Sheet2!$B$2:$G$96,5,FALSE))=0,"",VLOOKUP(B854,Sheet2!$B$2:$G$96,5,FALSE))</f>
        <v/>
      </c>
      <c r="L854" t="str">
        <f>IF(LEN(VLOOKUP(B854,Sheet2!$B$2:$G$96,6,FALSE))=0,"",VLOOKUP(B854,Sheet2!$B$2:$G$96,6,FALSE))</f>
        <v/>
      </c>
      <c r="M854" t="b">
        <f t="shared" si="40"/>
        <v>0</v>
      </c>
      <c r="N854">
        <v>151</v>
      </c>
      <c r="O854" t="b">
        <f>VLOOKUP(A854,Sheet2!$A$2:$G$74,5,FALSE)</f>
        <v>1</v>
      </c>
    </row>
    <row r="855" spans="1:15" x14ac:dyDescent="0.25">
      <c r="A855" s="6" t="s">
        <v>31</v>
      </c>
      <c r="B855" t="str">
        <f>VLOOKUP($A855,Sheet2!$A$2:$B$82,2,FALSE)</f>
        <v>THC &gt;C12-C16</v>
      </c>
      <c r="C855" t="s">
        <v>11</v>
      </c>
      <c r="D855" t="str">
        <f>VLOOKUP(A855,Sheet2!$A$2:$G$96,3,FALSE)</f>
        <v>hydrokarboner</v>
      </c>
      <c r="E855" t="str">
        <f>VLOOKUP(A855,Sheet2!$A$2:$G$96,4,FALSE)</f>
        <v>hydrokarboner</v>
      </c>
      <c r="F855" s="1">
        <v>45000</v>
      </c>
      <c r="G855" t="str">
        <f t="shared" si="41"/>
        <v>ut</v>
      </c>
      <c r="H855" s="6">
        <v>225</v>
      </c>
      <c r="I855" t="b">
        <f t="shared" si="39"/>
        <v>0</v>
      </c>
      <c r="J855" s="4">
        <v>225</v>
      </c>
      <c r="K855" t="str">
        <f>IF(LEN(VLOOKUP(B855,Sheet2!$B$2:$G$96,5,FALSE))=0,"",VLOOKUP(B855,Sheet2!$B$2:$G$96,5,FALSE))</f>
        <v/>
      </c>
      <c r="L855" t="str">
        <f>IF(LEN(VLOOKUP(B855,Sheet2!$B$2:$G$96,6,FALSE))=0,"",VLOOKUP(B855,Sheet2!$B$2:$G$96,6,FALSE))</f>
        <v/>
      </c>
      <c r="M855" t="b">
        <f t="shared" si="40"/>
        <v>0</v>
      </c>
      <c r="N855">
        <v>151</v>
      </c>
      <c r="O855" t="b">
        <f>VLOOKUP(A855,Sheet2!$A$2:$G$74,5,FALSE)</f>
        <v>1</v>
      </c>
    </row>
    <row r="856" spans="1:15" x14ac:dyDescent="0.25">
      <c r="A856" s="6" t="s">
        <v>31</v>
      </c>
      <c r="B856" t="str">
        <f>VLOOKUP($A856,Sheet2!$A$2:$B$82,2,FALSE)</f>
        <v>THC &gt;C12-C16</v>
      </c>
      <c r="C856" s="7" t="s">
        <v>121</v>
      </c>
      <c r="D856" t="str">
        <f>VLOOKUP(A856,Sheet2!$A$2:$G$96,3,FALSE)</f>
        <v>hydrokarboner</v>
      </c>
      <c r="E856" t="str">
        <f>VLOOKUP(A856,Sheet2!$A$2:$G$96,4,FALSE)</f>
        <v>hydrokarboner</v>
      </c>
      <c r="F856" s="1">
        <v>45000</v>
      </c>
      <c r="G856" t="str">
        <f t="shared" si="41"/>
        <v>slamtank</v>
      </c>
      <c r="H856" s="7">
        <v>266</v>
      </c>
      <c r="I856" t="b">
        <f t="shared" si="39"/>
        <v>0</v>
      </c>
      <c r="J856" s="4">
        <v>266</v>
      </c>
      <c r="K856" t="str">
        <f>IF(LEN(VLOOKUP(B856,Sheet2!$B$2:$G$96,5,FALSE))=0,"",VLOOKUP(B856,Sheet2!$B$2:$G$96,5,FALSE))</f>
        <v/>
      </c>
      <c r="L856" t="str">
        <f>IF(LEN(VLOOKUP(B856,Sheet2!$B$2:$G$96,6,FALSE))=0,"",VLOOKUP(B856,Sheet2!$B$2:$G$96,6,FALSE))</f>
        <v/>
      </c>
      <c r="M856" t="b">
        <f t="shared" si="40"/>
        <v>0</v>
      </c>
      <c r="N856">
        <v>153</v>
      </c>
      <c r="O856" t="b">
        <f>VLOOKUP(A856,Sheet2!$A$2:$G$74,5,FALSE)</f>
        <v>1</v>
      </c>
    </row>
    <row r="857" spans="1:15" x14ac:dyDescent="0.25">
      <c r="A857" s="6" t="s">
        <v>31</v>
      </c>
      <c r="B857" t="str">
        <f>VLOOKUP($A857,Sheet2!$A$2:$B$82,2,FALSE)</f>
        <v>THC &gt;C12-C16</v>
      </c>
      <c r="C857" s="6" t="s">
        <v>121</v>
      </c>
      <c r="D857" t="str">
        <f>VLOOKUP(A857,Sheet2!$A$2:$G$96,3,FALSE)</f>
        <v>hydrokarboner</v>
      </c>
      <c r="E857" t="str">
        <f>VLOOKUP(A857,Sheet2!$A$2:$G$96,4,FALSE)</f>
        <v>hydrokarboner</v>
      </c>
      <c r="F857" s="1">
        <v>45000</v>
      </c>
      <c r="G857" t="str">
        <f t="shared" si="41"/>
        <v>inn</v>
      </c>
      <c r="H857" s="6"/>
      <c r="I857" t="str">
        <f t="shared" si="39"/>
        <v/>
      </c>
      <c r="J857" s="4" t="s">
        <v>119</v>
      </c>
      <c r="K857" t="str">
        <f>IF(LEN(VLOOKUP(B857,Sheet2!$B$2:$G$96,5,FALSE))=0,"",VLOOKUP(B857,Sheet2!$B$2:$G$96,5,FALSE))</f>
        <v/>
      </c>
      <c r="L857" t="str">
        <f>IF(LEN(VLOOKUP(B857,Sheet2!$B$2:$G$96,6,FALSE))=0,"",VLOOKUP(B857,Sheet2!$B$2:$G$96,6,FALSE))</f>
        <v/>
      </c>
      <c r="M857" t="b">
        <f t="shared" si="40"/>
        <v>0</v>
      </c>
      <c r="N857">
        <v>152</v>
      </c>
      <c r="O857" t="b">
        <f>VLOOKUP(A857,Sheet2!$A$2:$G$74,5,FALSE)</f>
        <v>1</v>
      </c>
    </row>
    <row r="858" spans="1:15" x14ac:dyDescent="0.25">
      <c r="A858" s="6" t="s">
        <v>31</v>
      </c>
      <c r="B858" t="str">
        <f>VLOOKUP($A858,Sheet2!$A$2:$B$82,2,FALSE)</f>
        <v>THC &gt;C12-C16</v>
      </c>
      <c r="C858" s="6" t="s">
        <v>121</v>
      </c>
      <c r="D858" t="str">
        <f>VLOOKUP(A858,Sheet2!$A$2:$G$96,3,FALSE)</f>
        <v>hydrokarboner</v>
      </c>
      <c r="E858" t="str">
        <f>VLOOKUP(A858,Sheet2!$A$2:$G$96,4,FALSE)</f>
        <v>hydrokarboner</v>
      </c>
      <c r="F858" s="1">
        <v>45000</v>
      </c>
      <c r="G858" t="str">
        <f t="shared" si="41"/>
        <v>ut</v>
      </c>
      <c r="H858" s="6"/>
      <c r="I858" t="str">
        <f t="shared" si="39"/>
        <v/>
      </c>
      <c r="J858" s="4" t="s">
        <v>119</v>
      </c>
      <c r="K858" t="str">
        <f>IF(LEN(VLOOKUP(B858,Sheet2!$B$2:$G$96,5,FALSE))=0,"",VLOOKUP(B858,Sheet2!$B$2:$G$96,5,FALSE))</f>
        <v/>
      </c>
      <c r="L858" t="str">
        <f>IF(LEN(VLOOKUP(B858,Sheet2!$B$2:$G$96,6,FALSE))=0,"",VLOOKUP(B858,Sheet2!$B$2:$G$96,6,FALSE))</f>
        <v/>
      </c>
      <c r="M858" t="b">
        <f t="shared" si="40"/>
        <v>0</v>
      </c>
      <c r="N858">
        <v>151</v>
      </c>
      <c r="O858" t="b">
        <f>VLOOKUP(A858,Sheet2!$A$2:$G$74,5,FALSE)</f>
        <v>1</v>
      </c>
    </row>
    <row r="859" spans="1:15" x14ac:dyDescent="0.25">
      <c r="A859" s="6" t="s">
        <v>32</v>
      </c>
      <c r="B859" t="str">
        <f>VLOOKUP($A859,Sheet2!$A$2:$B$82,2,FALSE)</f>
        <v>THC &gt;C16-C35</v>
      </c>
      <c r="C859" t="s">
        <v>11</v>
      </c>
      <c r="D859" t="str">
        <f>VLOOKUP(A859,Sheet2!$A$2:$G$96,3,FALSE)</f>
        <v>hydrokarboner</v>
      </c>
      <c r="E859" t="str">
        <f>VLOOKUP(A859,Sheet2!$A$2:$G$96,4,FALSE)</f>
        <v>hydrokarboner</v>
      </c>
      <c r="F859" s="1">
        <v>45000</v>
      </c>
      <c r="G859" t="str">
        <f t="shared" si="41"/>
        <v>slamtank</v>
      </c>
      <c r="H859" s="7"/>
      <c r="I859" t="str">
        <f t="shared" si="39"/>
        <v/>
      </c>
      <c r="J859" s="4" t="s">
        <v>119</v>
      </c>
      <c r="K859" t="str">
        <f>IF(LEN(VLOOKUP(B859,Sheet2!$B$2:$G$96,5,FALSE))=0,"",VLOOKUP(B859,Sheet2!$B$2:$G$96,5,FALSE))</f>
        <v/>
      </c>
      <c r="L859" t="str">
        <f>IF(LEN(VLOOKUP(B859,Sheet2!$B$2:$G$96,6,FALSE))=0,"",VLOOKUP(B859,Sheet2!$B$2:$G$96,6,FALSE))</f>
        <v/>
      </c>
      <c r="M859" t="b">
        <f t="shared" si="40"/>
        <v>0</v>
      </c>
      <c r="N859">
        <v>153</v>
      </c>
      <c r="O859" t="b">
        <f>VLOOKUP(A859,Sheet2!$A$2:$G$74,5,FALSE)</f>
        <v>1</v>
      </c>
    </row>
    <row r="860" spans="1:15" x14ac:dyDescent="0.25">
      <c r="A860" t="s">
        <v>32</v>
      </c>
      <c r="B860" t="str">
        <f>VLOOKUP($A860,Sheet2!$A$2:$B$82,2,FALSE)</f>
        <v>THC &gt;C16-C35</v>
      </c>
      <c r="C860" t="s">
        <v>11</v>
      </c>
      <c r="D860" t="str">
        <f>VLOOKUP(A860,Sheet2!$A$2:$G$96,3,FALSE)</f>
        <v>hydrokarboner</v>
      </c>
      <c r="E860" t="str">
        <f>VLOOKUP(A860,Sheet2!$A$2:$G$96,4,FALSE)</f>
        <v>hydrokarboner</v>
      </c>
      <c r="F860" s="1">
        <v>44858</v>
      </c>
      <c r="G860" t="str">
        <f t="shared" si="41"/>
        <v>inn</v>
      </c>
      <c r="H860">
        <v>760</v>
      </c>
      <c r="I860" t="b">
        <f t="shared" si="39"/>
        <v>0</v>
      </c>
      <c r="J860" s="4">
        <v>760</v>
      </c>
      <c r="K860" t="str">
        <f>IF(LEN(VLOOKUP(B860,Sheet2!$B$2:$G$96,5,FALSE))=0,"",VLOOKUP(B860,Sheet2!$B$2:$G$96,5,FALSE))</f>
        <v/>
      </c>
      <c r="L860" t="str">
        <f>IF(LEN(VLOOKUP(B860,Sheet2!$B$2:$G$96,6,FALSE))=0,"",VLOOKUP(B860,Sheet2!$B$2:$G$96,6,FALSE))</f>
        <v/>
      </c>
      <c r="M860" t="b">
        <f t="shared" si="40"/>
        <v>0</v>
      </c>
      <c r="N860">
        <v>152</v>
      </c>
      <c r="O860" t="b">
        <f>VLOOKUP(A860,Sheet2!$A$2:$G$74,5,FALSE)</f>
        <v>1</v>
      </c>
    </row>
    <row r="861" spans="1:15" x14ac:dyDescent="0.25">
      <c r="A861" t="s">
        <v>32</v>
      </c>
      <c r="B861" t="str">
        <f>VLOOKUP($A861,Sheet2!$A$2:$B$82,2,FALSE)</f>
        <v>THC &gt;C16-C35</v>
      </c>
      <c r="C861" t="s">
        <v>11</v>
      </c>
      <c r="D861" t="str">
        <f>VLOOKUP(A861,Sheet2!$A$2:$G$96,3,FALSE)</f>
        <v>hydrokarboner</v>
      </c>
      <c r="E861" t="str">
        <f>VLOOKUP(A861,Sheet2!$A$2:$G$96,4,FALSE)</f>
        <v>hydrokarboner</v>
      </c>
      <c r="F861" s="1">
        <v>44865</v>
      </c>
      <c r="G861" t="str">
        <f t="shared" si="41"/>
        <v>inn</v>
      </c>
      <c r="H861">
        <v>1070</v>
      </c>
      <c r="I861" t="b">
        <f t="shared" si="39"/>
        <v>0</v>
      </c>
      <c r="J861" s="4">
        <v>1070</v>
      </c>
      <c r="K861" t="str">
        <f>IF(LEN(VLOOKUP(B861,Sheet2!$B$2:$G$96,5,FALSE))=0,"",VLOOKUP(B861,Sheet2!$B$2:$G$96,5,FALSE))</f>
        <v/>
      </c>
      <c r="L861" t="str">
        <f>IF(LEN(VLOOKUP(B861,Sheet2!$B$2:$G$96,6,FALSE))=0,"",VLOOKUP(B861,Sheet2!$B$2:$G$96,6,FALSE))</f>
        <v/>
      </c>
      <c r="M861" t="b">
        <f t="shared" si="40"/>
        <v>0</v>
      </c>
      <c r="N861">
        <v>152</v>
      </c>
      <c r="O861" t="b">
        <f>VLOOKUP(A861,Sheet2!$A$2:$G$74,5,FALSE)</f>
        <v>1</v>
      </c>
    </row>
    <row r="862" spans="1:15" x14ac:dyDescent="0.25">
      <c r="A862" t="s">
        <v>32</v>
      </c>
      <c r="B862" t="str">
        <f>VLOOKUP($A862,Sheet2!$A$2:$B$82,2,FALSE)</f>
        <v>THC &gt;C16-C35</v>
      </c>
      <c r="C862" t="s">
        <v>11</v>
      </c>
      <c r="D862" t="str">
        <f>VLOOKUP(A862,Sheet2!$A$2:$G$96,3,FALSE)</f>
        <v>hydrokarboner</v>
      </c>
      <c r="E862" t="str">
        <f>VLOOKUP(A862,Sheet2!$A$2:$G$96,4,FALSE)</f>
        <v>hydrokarboner</v>
      </c>
      <c r="F862" s="1">
        <v>44872</v>
      </c>
      <c r="G862" t="str">
        <f t="shared" si="41"/>
        <v>inn</v>
      </c>
      <c r="H862">
        <v>764</v>
      </c>
      <c r="I862" t="b">
        <f t="shared" si="39"/>
        <v>0</v>
      </c>
      <c r="J862" s="4">
        <v>764</v>
      </c>
      <c r="K862" t="str">
        <f>IF(LEN(VLOOKUP(B862,Sheet2!$B$2:$G$96,5,FALSE))=0,"",VLOOKUP(B862,Sheet2!$B$2:$G$96,5,FALSE))</f>
        <v/>
      </c>
      <c r="L862" t="str">
        <f>IF(LEN(VLOOKUP(B862,Sheet2!$B$2:$G$96,6,FALSE))=0,"",VLOOKUP(B862,Sheet2!$B$2:$G$96,6,FALSE))</f>
        <v/>
      </c>
      <c r="M862" t="b">
        <f t="shared" si="40"/>
        <v>0</v>
      </c>
      <c r="N862">
        <v>152</v>
      </c>
      <c r="O862" t="b">
        <f>VLOOKUP(A862,Sheet2!$A$2:$G$74,5,FALSE)</f>
        <v>1</v>
      </c>
    </row>
    <row r="863" spans="1:15" x14ac:dyDescent="0.25">
      <c r="A863" t="s">
        <v>32</v>
      </c>
      <c r="B863" t="str">
        <f>VLOOKUP($A863,Sheet2!$A$2:$B$82,2,FALSE)</f>
        <v>THC &gt;C16-C35</v>
      </c>
      <c r="C863" t="s">
        <v>11</v>
      </c>
      <c r="D863" t="str">
        <f>VLOOKUP(A863,Sheet2!$A$2:$G$96,3,FALSE)</f>
        <v>hydrokarboner</v>
      </c>
      <c r="E863" t="str">
        <f>VLOOKUP(A863,Sheet2!$A$2:$G$96,4,FALSE)</f>
        <v>hydrokarboner</v>
      </c>
      <c r="F863" s="1">
        <v>44886</v>
      </c>
      <c r="G863" t="str">
        <f t="shared" si="41"/>
        <v>inn</v>
      </c>
      <c r="H863">
        <v>548</v>
      </c>
      <c r="I863" t="b">
        <f t="shared" si="39"/>
        <v>0</v>
      </c>
      <c r="J863" s="4">
        <v>548</v>
      </c>
      <c r="K863" t="str">
        <f>IF(LEN(VLOOKUP(B863,Sheet2!$B$2:$G$96,5,FALSE))=0,"",VLOOKUP(B863,Sheet2!$B$2:$G$96,5,FALSE))</f>
        <v/>
      </c>
      <c r="L863" t="str">
        <f>IF(LEN(VLOOKUP(B863,Sheet2!$B$2:$G$96,6,FALSE))=0,"",VLOOKUP(B863,Sheet2!$B$2:$G$96,6,FALSE))</f>
        <v/>
      </c>
      <c r="M863" t="b">
        <f t="shared" si="40"/>
        <v>0</v>
      </c>
      <c r="N863">
        <v>152</v>
      </c>
      <c r="O863" t="b">
        <f>VLOOKUP(A863,Sheet2!$A$2:$G$74,5,FALSE)</f>
        <v>1</v>
      </c>
    </row>
    <row r="864" spans="1:15" x14ac:dyDescent="0.25">
      <c r="A864" t="s">
        <v>32</v>
      </c>
      <c r="B864" t="str">
        <f>VLOOKUP($A864,Sheet2!$A$2:$B$82,2,FALSE)</f>
        <v>THC &gt;C16-C35</v>
      </c>
      <c r="C864" t="s">
        <v>11</v>
      </c>
      <c r="D864" t="str">
        <f>VLOOKUP(A864,Sheet2!$A$2:$G$96,3,FALSE)</f>
        <v>hydrokarboner</v>
      </c>
      <c r="E864" t="str">
        <f>VLOOKUP(A864,Sheet2!$A$2:$G$96,4,FALSE)</f>
        <v>hydrokarboner</v>
      </c>
      <c r="F864" s="1">
        <v>44907</v>
      </c>
      <c r="G864" t="str">
        <f t="shared" si="41"/>
        <v>inn</v>
      </c>
      <c r="H864">
        <v>541</v>
      </c>
      <c r="I864" t="b">
        <f t="shared" si="39"/>
        <v>0</v>
      </c>
      <c r="J864" s="4">
        <v>541</v>
      </c>
      <c r="K864" t="str">
        <f>IF(LEN(VLOOKUP(B864,Sheet2!$B$2:$G$96,5,FALSE))=0,"",VLOOKUP(B864,Sheet2!$B$2:$G$96,5,FALSE))</f>
        <v/>
      </c>
      <c r="L864" t="str">
        <f>IF(LEN(VLOOKUP(B864,Sheet2!$B$2:$G$96,6,FALSE))=0,"",VLOOKUP(B864,Sheet2!$B$2:$G$96,6,FALSE))</f>
        <v/>
      </c>
      <c r="M864" t="b">
        <f t="shared" si="40"/>
        <v>0</v>
      </c>
      <c r="N864">
        <v>152</v>
      </c>
      <c r="O864" t="b">
        <f>VLOOKUP(A864,Sheet2!$A$2:$G$74,5,FALSE)</f>
        <v>1</v>
      </c>
    </row>
    <row r="865" spans="1:15" x14ac:dyDescent="0.25">
      <c r="A865" t="s">
        <v>32</v>
      </c>
      <c r="B865" t="str">
        <f>VLOOKUP($A865,Sheet2!$A$2:$B$82,2,FALSE)</f>
        <v>THC &gt;C16-C35</v>
      </c>
      <c r="C865" t="s">
        <v>11</v>
      </c>
      <c r="D865" t="str">
        <f>VLOOKUP(A865,Sheet2!$A$2:$G$96,3,FALSE)</f>
        <v>hydrokarboner</v>
      </c>
      <c r="E865" t="str">
        <f>VLOOKUP(A865,Sheet2!$A$2:$G$96,4,FALSE)</f>
        <v>hydrokarboner</v>
      </c>
      <c r="F865" s="1">
        <v>44970</v>
      </c>
      <c r="G865" t="str">
        <f t="shared" si="41"/>
        <v>inn</v>
      </c>
      <c r="H865">
        <v>962</v>
      </c>
      <c r="I865" t="b">
        <f t="shared" si="39"/>
        <v>0</v>
      </c>
      <c r="J865" s="4">
        <v>962</v>
      </c>
      <c r="K865" t="str">
        <f>IF(LEN(VLOOKUP(B865,Sheet2!$B$2:$G$96,5,FALSE))=0,"",VLOOKUP(B865,Sheet2!$B$2:$G$96,5,FALSE))</f>
        <v/>
      </c>
      <c r="L865" t="str">
        <f>IF(LEN(VLOOKUP(B865,Sheet2!$B$2:$G$96,6,FALSE))=0,"",VLOOKUP(B865,Sheet2!$B$2:$G$96,6,FALSE))</f>
        <v/>
      </c>
      <c r="M865" t="b">
        <f t="shared" si="40"/>
        <v>0</v>
      </c>
      <c r="N865">
        <v>152</v>
      </c>
      <c r="O865" t="b">
        <f>VLOOKUP(A865,Sheet2!$A$2:$G$74,5,FALSE)</f>
        <v>1</v>
      </c>
    </row>
    <row r="866" spans="1:15" x14ac:dyDescent="0.25">
      <c r="A866" t="s">
        <v>32</v>
      </c>
      <c r="B866" t="str">
        <f>VLOOKUP($A866,Sheet2!$A$2:$B$82,2,FALSE)</f>
        <v>THC &gt;C16-C35</v>
      </c>
      <c r="C866" t="s">
        <v>11</v>
      </c>
      <c r="D866" t="str">
        <f>VLOOKUP(A866,Sheet2!$A$2:$G$96,3,FALSE)</f>
        <v>hydrokarboner</v>
      </c>
      <c r="E866" t="str">
        <f>VLOOKUP(A866,Sheet2!$A$2:$G$96,4,FALSE)</f>
        <v>hydrokarboner</v>
      </c>
      <c r="F866" s="1">
        <v>44984</v>
      </c>
      <c r="G866" t="str">
        <f t="shared" si="41"/>
        <v>inn</v>
      </c>
      <c r="H866">
        <v>568</v>
      </c>
      <c r="I866" t="b">
        <f t="shared" si="39"/>
        <v>0</v>
      </c>
      <c r="J866" s="4">
        <v>568</v>
      </c>
      <c r="K866" t="str">
        <f>IF(LEN(VLOOKUP(B866,Sheet2!$B$2:$G$96,5,FALSE))=0,"",VLOOKUP(B866,Sheet2!$B$2:$G$96,5,FALSE))</f>
        <v/>
      </c>
      <c r="L866" t="str">
        <f>IF(LEN(VLOOKUP(B866,Sheet2!$B$2:$G$96,6,FALSE))=0,"",VLOOKUP(B866,Sheet2!$B$2:$G$96,6,FALSE))</f>
        <v/>
      </c>
      <c r="M866" t="b">
        <f t="shared" si="40"/>
        <v>0</v>
      </c>
      <c r="N866">
        <v>152</v>
      </c>
      <c r="O866" t="b">
        <f>VLOOKUP(A866,Sheet2!$A$2:$G$74,5,FALSE)</f>
        <v>1</v>
      </c>
    </row>
    <row r="867" spans="1:15" x14ac:dyDescent="0.25">
      <c r="A867" t="s">
        <v>32</v>
      </c>
      <c r="B867" t="str">
        <f>VLOOKUP($A867,Sheet2!$A$2:$B$82,2,FALSE)</f>
        <v>THC &gt;C16-C35</v>
      </c>
      <c r="C867" t="s">
        <v>11</v>
      </c>
      <c r="D867" t="str">
        <f>VLOOKUP(A867,Sheet2!$A$2:$G$96,3,FALSE)</f>
        <v>hydrokarboner</v>
      </c>
      <c r="E867" t="str">
        <f>VLOOKUP(A867,Sheet2!$A$2:$G$96,4,FALSE)</f>
        <v>hydrokarboner</v>
      </c>
      <c r="F867" s="1">
        <v>44879</v>
      </c>
      <c r="G867" t="str">
        <f t="shared" si="41"/>
        <v>inn</v>
      </c>
      <c r="H867">
        <v>1160</v>
      </c>
      <c r="I867" t="b">
        <f t="shared" si="39"/>
        <v>0</v>
      </c>
      <c r="J867" s="4">
        <v>1160</v>
      </c>
      <c r="K867" t="str">
        <f>IF(LEN(VLOOKUP(B867,Sheet2!$B$2:$G$96,5,FALSE))=0,"",VLOOKUP(B867,Sheet2!$B$2:$G$96,5,FALSE))</f>
        <v/>
      </c>
      <c r="L867" t="str">
        <f>IF(LEN(VLOOKUP(B867,Sheet2!$B$2:$G$96,6,FALSE))=0,"",VLOOKUP(B867,Sheet2!$B$2:$G$96,6,FALSE))</f>
        <v/>
      </c>
      <c r="M867" t="b">
        <f t="shared" si="40"/>
        <v>0</v>
      </c>
      <c r="N867">
        <v>152</v>
      </c>
      <c r="O867" t="b">
        <f>VLOOKUP(A867,Sheet2!$A$2:$G$74,5,FALSE)</f>
        <v>1</v>
      </c>
    </row>
    <row r="868" spans="1:15" x14ac:dyDescent="0.25">
      <c r="A868" s="6" t="s">
        <v>32</v>
      </c>
      <c r="B868" t="str">
        <f>VLOOKUP($A868,Sheet2!$A$2:$B$82,2,FALSE)</f>
        <v>THC &gt;C16-C35</v>
      </c>
      <c r="C868" t="s">
        <v>11</v>
      </c>
      <c r="D868" t="str">
        <f>VLOOKUP(A868,Sheet2!$A$2:$G$96,3,FALSE)</f>
        <v>hydrokarboner</v>
      </c>
      <c r="E868" t="str">
        <f>VLOOKUP(A868,Sheet2!$A$2:$G$96,4,FALSE)</f>
        <v>hydrokarboner</v>
      </c>
      <c r="F868" s="1">
        <v>45000</v>
      </c>
      <c r="G868" t="str">
        <f t="shared" si="41"/>
        <v>inn</v>
      </c>
      <c r="H868" s="6">
        <v>998</v>
      </c>
      <c r="I868" t="b">
        <f t="shared" si="39"/>
        <v>0</v>
      </c>
      <c r="J868" s="4">
        <v>998</v>
      </c>
      <c r="K868" t="str">
        <f>IF(LEN(VLOOKUP(B868,Sheet2!$B$2:$G$96,5,FALSE))=0,"",VLOOKUP(B868,Sheet2!$B$2:$G$96,5,FALSE))</f>
        <v/>
      </c>
      <c r="L868" t="str">
        <f>IF(LEN(VLOOKUP(B868,Sheet2!$B$2:$G$96,6,FALSE))=0,"",VLOOKUP(B868,Sheet2!$B$2:$G$96,6,FALSE))</f>
        <v/>
      </c>
      <c r="M868" t="b">
        <f t="shared" si="40"/>
        <v>0</v>
      </c>
      <c r="N868">
        <v>152</v>
      </c>
      <c r="O868" t="b">
        <f>VLOOKUP(A868,Sheet2!$A$2:$G$74,5,FALSE)</f>
        <v>1</v>
      </c>
    </row>
    <row r="869" spans="1:15" x14ac:dyDescent="0.25">
      <c r="A869" t="s">
        <v>32</v>
      </c>
      <c r="B869" t="str">
        <f>VLOOKUP($A869,Sheet2!$A$2:$B$82,2,FALSE)</f>
        <v>THC &gt;C16-C35</v>
      </c>
      <c r="C869" t="s">
        <v>11</v>
      </c>
      <c r="D869" t="str">
        <f>VLOOKUP(A869,Sheet2!$A$2:$G$96,3,FALSE)</f>
        <v>hydrokarboner</v>
      </c>
      <c r="E869" t="str">
        <f>VLOOKUP(A869,Sheet2!$A$2:$G$96,4,FALSE)</f>
        <v>hydrokarboner</v>
      </c>
      <c r="F869" s="1">
        <v>44858</v>
      </c>
      <c r="G869" t="str">
        <f t="shared" si="41"/>
        <v>ut</v>
      </c>
      <c r="H869">
        <v>112</v>
      </c>
      <c r="I869" t="b">
        <f t="shared" si="39"/>
        <v>0</v>
      </c>
      <c r="J869" s="4">
        <v>112</v>
      </c>
      <c r="K869" t="str">
        <f>IF(LEN(VLOOKUP(B869,Sheet2!$B$2:$G$96,5,FALSE))=0,"",VLOOKUP(B869,Sheet2!$B$2:$G$96,5,FALSE))</f>
        <v/>
      </c>
      <c r="L869" t="str">
        <f>IF(LEN(VLOOKUP(B869,Sheet2!$B$2:$G$96,6,FALSE))=0,"",VLOOKUP(B869,Sheet2!$B$2:$G$96,6,FALSE))</f>
        <v/>
      </c>
      <c r="M869" t="b">
        <f t="shared" si="40"/>
        <v>0</v>
      </c>
      <c r="N869">
        <v>151</v>
      </c>
      <c r="O869" t="b">
        <f>VLOOKUP(A869,Sheet2!$A$2:$G$74,5,FALSE)</f>
        <v>1</v>
      </c>
    </row>
    <row r="870" spans="1:15" x14ac:dyDescent="0.25">
      <c r="A870" t="s">
        <v>32</v>
      </c>
      <c r="B870" t="str">
        <f>VLOOKUP($A870,Sheet2!$A$2:$B$82,2,FALSE)</f>
        <v>THC &gt;C16-C35</v>
      </c>
      <c r="C870" t="s">
        <v>11</v>
      </c>
      <c r="D870" t="str">
        <f>VLOOKUP(A870,Sheet2!$A$2:$G$96,3,FALSE)</f>
        <v>hydrokarboner</v>
      </c>
      <c r="E870" t="str">
        <f>VLOOKUP(A870,Sheet2!$A$2:$G$96,4,FALSE)</f>
        <v>hydrokarboner</v>
      </c>
      <c r="F870" s="1">
        <v>44865</v>
      </c>
      <c r="G870" t="str">
        <f t="shared" si="41"/>
        <v>ut</v>
      </c>
      <c r="H870">
        <v>169</v>
      </c>
      <c r="I870" t="b">
        <f t="shared" si="39"/>
        <v>0</v>
      </c>
      <c r="J870" s="4">
        <v>169</v>
      </c>
      <c r="K870" t="str">
        <f>IF(LEN(VLOOKUP(B870,Sheet2!$B$2:$G$96,5,FALSE))=0,"",VLOOKUP(B870,Sheet2!$B$2:$G$96,5,FALSE))</f>
        <v/>
      </c>
      <c r="L870" t="str">
        <f>IF(LEN(VLOOKUP(B870,Sheet2!$B$2:$G$96,6,FALSE))=0,"",VLOOKUP(B870,Sheet2!$B$2:$G$96,6,FALSE))</f>
        <v/>
      </c>
      <c r="M870" t="b">
        <f t="shared" si="40"/>
        <v>0</v>
      </c>
      <c r="N870">
        <v>151</v>
      </c>
      <c r="O870" t="b">
        <f>VLOOKUP(A870,Sheet2!$A$2:$G$74,5,FALSE)</f>
        <v>1</v>
      </c>
    </row>
    <row r="871" spans="1:15" x14ac:dyDescent="0.25">
      <c r="A871" t="s">
        <v>32</v>
      </c>
      <c r="B871" t="str">
        <f>VLOOKUP($A871,Sheet2!$A$2:$B$82,2,FALSE)</f>
        <v>THC &gt;C16-C35</v>
      </c>
      <c r="C871" t="s">
        <v>11</v>
      </c>
      <c r="D871" t="str">
        <f>VLOOKUP(A871,Sheet2!$A$2:$G$96,3,FALSE)</f>
        <v>hydrokarboner</v>
      </c>
      <c r="E871" t="str">
        <f>VLOOKUP(A871,Sheet2!$A$2:$G$96,4,FALSE)</f>
        <v>hydrokarboner</v>
      </c>
      <c r="F871" s="1">
        <v>44872</v>
      </c>
      <c r="G871" t="str">
        <f t="shared" si="41"/>
        <v>ut</v>
      </c>
      <c r="H871">
        <v>106</v>
      </c>
      <c r="I871" t="b">
        <f t="shared" si="39"/>
        <v>0</v>
      </c>
      <c r="J871" s="4">
        <v>106</v>
      </c>
      <c r="K871" t="str">
        <f>IF(LEN(VLOOKUP(B871,Sheet2!$B$2:$G$96,5,FALSE))=0,"",VLOOKUP(B871,Sheet2!$B$2:$G$96,5,FALSE))</f>
        <v/>
      </c>
      <c r="L871" t="str">
        <f>IF(LEN(VLOOKUP(B871,Sheet2!$B$2:$G$96,6,FALSE))=0,"",VLOOKUP(B871,Sheet2!$B$2:$G$96,6,FALSE))</f>
        <v/>
      </c>
      <c r="M871" t="b">
        <f t="shared" si="40"/>
        <v>0</v>
      </c>
      <c r="N871">
        <v>151</v>
      </c>
      <c r="O871" t="b">
        <f>VLOOKUP(A871,Sheet2!$A$2:$G$74,5,FALSE)</f>
        <v>1</v>
      </c>
    </row>
    <row r="872" spans="1:15" x14ac:dyDescent="0.25">
      <c r="A872" t="s">
        <v>32</v>
      </c>
      <c r="B872" t="str">
        <f>VLOOKUP($A872,Sheet2!$A$2:$B$82,2,FALSE)</f>
        <v>THC &gt;C16-C35</v>
      </c>
      <c r="C872" t="s">
        <v>11</v>
      </c>
      <c r="D872" t="str">
        <f>VLOOKUP(A872,Sheet2!$A$2:$G$96,3,FALSE)</f>
        <v>hydrokarboner</v>
      </c>
      <c r="E872" t="str">
        <f>VLOOKUP(A872,Sheet2!$A$2:$G$96,4,FALSE)</f>
        <v>hydrokarboner</v>
      </c>
      <c r="F872" s="1">
        <v>44886</v>
      </c>
      <c r="G872" t="str">
        <f t="shared" si="41"/>
        <v>ut</v>
      </c>
      <c r="H872">
        <v>55.2</v>
      </c>
      <c r="I872" t="b">
        <f t="shared" si="39"/>
        <v>0</v>
      </c>
      <c r="J872" s="4">
        <v>55.2</v>
      </c>
      <c r="K872" t="str">
        <f>IF(LEN(VLOOKUP(B872,Sheet2!$B$2:$G$96,5,FALSE))=0,"",VLOOKUP(B872,Sheet2!$B$2:$G$96,5,FALSE))</f>
        <v/>
      </c>
      <c r="L872" t="str">
        <f>IF(LEN(VLOOKUP(B872,Sheet2!$B$2:$G$96,6,FALSE))=0,"",VLOOKUP(B872,Sheet2!$B$2:$G$96,6,FALSE))</f>
        <v/>
      </c>
      <c r="M872" t="b">
        <f t="shared" si="40"/>
        <v>0</v>
      </c>
      <c r="N872">
        <v>151</v>
      </c>
      <c r="O872" t="b">
        <f>VLOOKUP(A872,Sheet2!$A$2:$G$74,5,FALSE)</f>
        <v>1</v>
      </c>
    </row>
    <row r="873" spans="1:15" x14ac:dyDescent="0.25">
      <c r="A873" t="s">
        <v>32</v>
      </c>
      <c r="B873" t="str">
        <f>VLOOKUP($A873,Sheet2!$A$2:$B$82,2,FALSE)</f>
        <v>THC &gt;C16-C35</v>
      </c>
      <c r="C873" t="s">
        <v>11</v>
      </c>
      <c r="D873" t="str">
        <f>VLOOKUP(A873,Sheet2!$A$2:$G$96,3,FALSE)</f>
        <v>hydrokarboner</v>
      </c>
      <c r="E873" t="str">
        <f>VLOOKUP(A873,Sheet2!$A$2:$G$96,4,FALSE)</f>
        <v>hydrokarboner</v>
      </c>
      <c r="F873" s="1">
        <v>44907</v>
      </c>
      <c r="G873" t="str">
        <f t="shared" si="41"/>
        <v>ut</v>
      </c>
      <c r="H873">
        <v>197</v>
      </c>
      <c r="I873" t="b">
        <f t="shared" si="39"/>
        <v>0</v>
      </c>
      <c r="J873" s="4">
        <v>197</v>
      </c>
      <c r="K873" t="str">
        <f>IF(LEN(VLOOKUP(B873,Sheet2!$B$2:$G$96,5,FALSE))=0,"",VLOOKUP(B873,Sheet2!$B$2:$G$96,5,FALSE))</f>
        <v/>
      </c>
      <c r="L873" t="str">
        <f>IF(LEN(VLOOKUP(B873,Sheet2!$B$2:$G$96,6,FALSE))=0,"",VLOOKUP(B873,Sheet2!$B$2:$G$96,6,FALSE))</f>
        <v/>
      </c>
      <c r="M873" t="b">
        <f t="shared" si="40"/>
        <v>0</v>
      </c>
      <c r="N873">
        <v>151</v>
      </c>
      <c r="O873" t="b">
        <f>VLOOKUP(A873,Sheet2!$A$2:$G$74,5,FALSE)</f>
        <v>1</v>
      </c>
    </row>
    <row r="874" spans="1:15" x14ac:dyDescent="0.25">
      <c r="A874" t="s">
        <v>32</v>
      </c>
      <c r="B874" t="str">
        <f>VLOOKUP($A874,Sheet2!$A$2:$B$82,2,FALSE)</f>
        <v>THC &gt;C16-C35</v>
      </c>
      <c r="C874" t="s">
        <v>11</v>
      </c>
      <c r="D874" t="str">
        <f>VLOOKUP(A874,Sheet2!$A$2:$G$96,3,FALSE)</f>
        <v>hydrokarboner</v>
      </c>
      <c r="E874" t="str">
        <f>VLOOKUP(A874,Sheet2!$A$2:$G$96,4,FALSE)</f>
        <v>hydrokarboner</v>
      </c>
      <c r="F874" s="1">
        <v>44970</v>
      </c>
      <c r="G874" t="str">
        <f t="shared" si="41"/>
        <v>ut</v>
      </c>
      <c r="H874">
        <v>223</v>
      </c>
      <c r="I874" t="b">
        <f t="shared" si="39"/>
        <v>0</v>
      </c>
      <c r="J874" s="4">
        <v>223</v>
      </c>
      <c r="K874" t="str">
        <f>IF(LEN(VLOOKUP(B874,Sheet2!$B$2:$G$96,5,FALSE))=0,"",VLOOKUP(B874,Sheet2!$B$2:$G$96,5,FALSE))</f>
        <v/>
      </c>
      <c r="L874" t="str">
        <f>IF(LEN(VLOOKUP(B874,Sheet2!$B$2:$G$96,6,FALSE))=0,"",VLOOKUP(B874,Sheet2!$B$2:$G$96,6,FALSE))</f>
        <v/>
      </c>
      <c r="M874" t="b">
        <f t="shared" si="40"/>
        <v>0</v>
      </c>
      <c r="N874">
        <v>151</v>
      </c>
      <c r="O874" t="b">
        <f>VLOOKUP(A874,Sheet2!$A$2:$G$74,5,FALSE)</f>
        <v>1</v>
      </c>
    </row>
    <row r="875" spans="1:15" x14ac:dyDescent="0.25">
      <c r="A875" t="s">
        <v>32</v>
      </c>
      <c r="B875" t="str">
        <f>VLOOKUP($A875,Sheet2!$A$2:$B$82,2,FALSE)</f>
        <v>THC &gt;C16-C35</v>
      </c>
      <c r="C875" t="s">
        <v>11</v>
      </c>
      <c r="D875" t="str">
        <f>VLOOKUP(A875,Sheet2!$A$2:$G$96,3,FALSE)</f>
        <v>hydrokarboner</v>
      </c>
      <c r="E875" t="str">
        <f>VLOOKUP(A875,Sheet2!$A$2:$G$96,4,FALSE)</f>
        <v>hydrokarboner</v>
      </c>
      <c r="F875" s="1">
        <v>44984</v>
      </c>
      <c r="G875" t="str">
        <f t="shared" si="41"/>
        <v>ut</v>
      </c>
      <c r="H875" t="s">
        <v>33</v>
      </c>
      <c r="I875" t="b">
        <f t="shared" si="39"/>
        <v>1</v>
      </c>
      <c r="J875" s="4">
        <v>30</v>
      </c>
      <c r="K875" t="str">
        <f>IF(LEN(VLOOKUP(B875,Sheet2!$B$2:$G$96,5,FALSE))=0,"",VLOOKUP(B875,Sheet2!$B$2:$G$96,5,FALSE))</f>
        <v/>
      </c>
      <c r="L875" t="str">
        <f>IF(LEN(VLOOKUP(B875,Sheet2!$B$2:$G$96,6,FALSE))=0,"",VLOOKUP(B875,Sheet2!$B$2:$G$96,6,FALSE))</f>
        <v/>
      </c>
      <c r="M875" t="b">
        <f t="shared" si="40"/>
        <v>0</v>
      </c>
      <c r="N875">
        <v>151</v>
      </c>
      <c r="O875" t="b">
        <f>VLOOKUP(A875,Sheet2!$A$2:$G$74,5,FALSE)</f>
        <v>1</v>
      </c>
    </row>
    <row r="876" spans="1:15" x14ac:dyDescent="0.25">
      <c r="A876" t="s">
        <v>32</v>
      </c>
      <c r="B876" t="str">
        <f>VLOOKUP($A876,Sheet2!$A$2:$B$82,2,FALSE)</f>
        <v>THC &gt;C16-C35</v>
      </c>
      <c r="C876" t="s">
        <v>11</v>
      </c>
      <c r="D876" t="str">
        <f>VLOOKUP(A876,Sheet2!$A$2:$G$96,3,FALSE)</f>
        <v>hydrokarboner</v>
      </c>
      <c r="E876" t="str">
        <f>VLOOKUP(A876,Sheet2!$A$2:$G$96,4,FALSE)</f>
        <v>hydrokarboner</v>
      </c>
      <c r="F876" s="1">
        <v>44879</v>
      </c>
      <c r="G876" t="str">
        <f t="shared" si="41"/>
        <v>ut</v>
      </c>
      <c r="H876">
        <v>101</v>
      </c>
      <c r="I876" t="b">
        <f t="shared" si="39"/>
        <v>0</v>
      </c>
      <c r="J876" s="4">
        <v>101</v>
      </c>
      <c r="K876" t="str">
        <f>IF(LEN(VLOOKUP(B876,Sheet2!$B$2:$G$96,5,FALSE))=0,"",VLOOKUP(B876,Sheet2!$B$2:$G$96,5,FALSE))</f>
        <v/>
      </c>
      <c r="L876" t="str">
        <f>IF(LEN(VLOOKUP(B876,Sheet2!$B$2:$G$96,6,FALSE))=0,"",VLOOKUP(B876,Sheet2!$B$2:$G$96,6,FALSE))</f>
        <v/>
      </c>
      <c r="M876" t="b">
        <f t="shared" si="40"/>
        <v>0</v>
      </c>
      <c r="N876">
        <v>151</v>
      </c>
      <c r="O876" t="b">
        <f>VLOOKUP(A876,Sheet2!$A$2:$G$74,5,FALSE)</f>
        <v>1</v>
      </c>
    </row>
    <row r="877" spans="1:15" x14ac:dyDescent="0.25">
      <c r="A877" s="6" t="s">
        <v>32</v>
      </c>
      <c r="B877" t="str">
        <f>VLOOKUP($A877,Sheet2!$A$2:$B$82,2,FALSE)</f>
        <v>THC &gt;C16-C35</v>
      </c>
      <c r="C877" t="s">
        <v>11</v>
      </c>
      <c r="D877" t="str">
        <f>VLOOKUP(A877,Sheet2!$A$2:$G$96,3,FALSE)</f>
        <v>hydrokarboner</v>
      </c>
      <c r="E877" t="str">
        <f>VLOOKUP(A877,Sheet2!$A$2:$G$96,4,FALSE)</f>
        <v>hydrokarboner</v>
      </c>
      <c r="F877" s="1">
        <v>45000</v>
      </c>
      <c r="G877" t="str">
        <f t="shared" si="41"/>
        <v>ut</v>
      </c>
      <c r="H877" s="6">
        <v>182</v>
      </c>
      <c r="I877" t="b">
        <f t="shared" si="39"/>
        <v>0</v>
      </c>
      <c r="J877" s="4">
        <v>182</v>
      </c>
      <c r="K877" t="str">
        <f>IF(LEN(VLOOKUP(B877,Sheet2!$B$2:$G$96,5,FALSE))=0,"",VLOOKUP(B877,Sheet2!$B$2:$G$96,5,FALSE))</f>
        <v/>
      </c>
      <c r="L877" t="str">
        <f>IF(LEN(VLOOKUP(B877,Sheet2!$B$2:$G$96,6,FALSE))=0,"",VLOOKUP(B877,Sheet2!$B$2:$G$96,6,FALSE))</f>
        <v/>
      </c>
      <c r="M877" t="b">
        <f t="shared" si="40"/>
        <v>0</v>
      </c>
      <c r="N877">
        <v>151</v>
      </c>
      <c r="O877" t="b">
        <f>VLOOKUP(A877,Sheet2!$A$2:$G$74,5,FALSE)</f>
        <v>1</v>
      </c>
    </row>
    <row r="878" spans="1:15" x14ac:dyDescent="0.25">
      <c r="A878" s="6" t="s">
        <v>32</v>
      </c>
      <c r="B878" t="str">
        <f>VLOOKUP($A878,Sheet2!$A$2:$B$82,2,FALSE)</f>
        <v>THC &gt;C16-C35</v>
      </c>
      <c r="C878" s="7" t="s">
        <v>121</v>
      </c>
      <c r="D878" t="str">
        <f>VLOOKUP(A878,Sheet2!$A$2:$G$96,3,FALSE)</f>
        <v>hydrokarboner</v>
      </c>
      <c r="E878" t="str">
        <f>VLOOKUP(A878,Sheet2!$A$2:$G$96,4,FALSE)</f>
        <v>hydrokarboner</v>
      </c>
      <c r="F878" s="1">
        <v>45000</v>
      </c>
      <c r="G878" t="str">
        <f t="shared" si="41"/>
        <v>slamtank</v>
      </c>
      <c r="H878" s="7">
        <v>2320</v>
      </c>
      <c r="I878" t="b">
        <f t="shared" si="39"/>
        <v>0</v>
      </c>
      <c r="J878" s="4">
        <v>2320</v>
      </c>
      <c r="K878" t="str">
        <f>IF(LEN(VLOOKUP(B878,Sheet2!$B$2:$G$96,5,FALSE))=0,"",VLOOKUP(B878,Sheet2!$B$2:$G$96,5,FALSE))</f>
        <v/>
      </c>
      <c r="L878" t="str">
        <f>IF(LEN(VLOOKUP(B878,Sheet2!$B$2:$G$96,6,FALSE))=0,"",VLOOKUP(B878,Sheet2!$B$2:$G$96,6,FALSE))</f>
        <v/>
      </c>
      <c r="M878" t="b">
        <f t="shared" si="40"/>
        <v>0</v>
      </c>
      <c r="N878">
        <v>153</v>
      </c>
      <c r="O878" t="b">
        <f>VLOOKUP(A878,Sheet2!$A$2:$G$74,5,FALSE)</f>
        <v>1</v>
      </c>
    </row>
    <row r="879" spans="1:15" x14ac:dyDescent="0.25">
      <c r="A879" s="6" t="s">
        <v>32</v>
      </c>
      <c r="B879" t="str">
        <f>VLOOKUP($A879,Sheet2!$A$2:$B$82,2,FALSE)</f>
        <v>THC &gt;C16-C35</v>
      </c>
      <c r="C879" s="6" t="s">
        <v>121</v>
      </c>
      <c r="D879" t="str">
        <f>VLOOKUP(A879,Sheet2!$A$2:$G$96,3,FALSE)</f>
        <v>hydrokarboner</v>
      </c>
      <c r="E879" t="str">
        <f>VLOOKUP(A879,Sheet2!$A$2:$G$96,4,FALSE)</f>
        <v>hydrokarboner</v>
      </c>
      <c r="F879" s="1">
        <v>45000</v>
      </c>
      <c r="G879" t="str">
        <f t="shared" si="41"/>
        <v>inn</v>
      </c>
      <c r="H879" s="6"/>
      <c r="I879" t="str">
        <f t="shared" si="39"/>
        <v/>
      </c>
      <c r="J879" s="4" t="s">
        <v>119</v>
      </c>
      <c r="K879" t="str">
        <f>IF(LEN(VLOOKUP(B879,Sheet2!$B$2:$G$96,5,FALSE))=0,"",VLOOKUP(B879,Sheet2!$B$2:$G$96,5,FALSE))</f>
        <v/>
      </c>
      <c r="L879" t="str">
        <f>IF(LEN(VLOOKUP(B879,Sheet2!$B$2:$G$96,6,FALSE))=0,"",VLOOKUP(B879,Sheet2!$B$2:$G$96,6,FALSE))</f>
        <v/>
      </c>
      <c r="M879" t="b">
        <f t="shared" si="40"/>
        <v>0</v>
      </c>
      <c r="N879">
        <v>152</v>
      </c>
      <c r="O879" t="b">
        <f>VLOOKUP(A879,Sheet2!$A$2:$G$74,5,FALSE)</f>
        <v>1</v>
      </c>
    </row>
    <row r="880" spans="1:15" x14ac:dyDescent="0.25">
      <c r="A880" s="6" t="s">
        <v>32</v>
      </c>
      <c r="B880" t="str">
        <f>VLOOKUP($A880,Sheet2!$A$2:$B$82,2,FALSE)</f>
        <v>THC &gt;C16-C35</v>
      </c>
      <c r="C880" s="6" t="s">
        <v>121</v>
      </c>
      <c r="D880" t="str">
        <f>VLOOKUP(A880,Sheet2!$A$2:$G$96,3,FALSE)</f>
        <v>hydrokarboner</v>
      </c>
      <c r="E880" t="str">
        <f>VLOOKUP(A880,Sheet2!$A$2:$G$96,4,FALSE)</f>
        <v>hydrokarboner</v>
      </c>
      <c r="F880" s="1">
        <v>45000</v>
      </c>
      <c r="G880" t="str">
        <f t="shared" si="41"/>
        <v>ut</v>
      </c>
      <c r="H880" s="6"/>
      <c r="I880" t="str">
        <f t="shared" si="39"/>
        <v/>
      </c>
      <c r="J880" s="4" t="s">
        <v>119</v>
      </c>
      <c r="K880" t="str">
        <f>IF(LEN(VLOOKUP(B880,Sheet2!$B$2:$G$96,5,FALSE))=0,"",VLOOKUP(B880,Sheet2!$B$2:$G$96,5,FALSE))</f>
        <v/>
      </c>
      <c r="L880" t="str">
        <f>IF(LEN(VLOOKUP(B880,Sheet2!$B$2:$G$96,6,FALSE))=0,"",VLOOKUP(B880,Sheet2!$B$2:$G$96,6,FALSE))</f>
        <v/>
      </c>
      <c r="M880" t="b">
        <f t="shared" si="40"/>
        <v>0</v>
      </c>
      <c r="N880">
        <v>151</v>
      </c>
      <c r="O880" t="b">
        <f>VLOOKUP(A880,Sheet2!$A$2:$G$74,5,FALSE)</f>
        <v>1</v>
      </c>
    </row>
    <row r="881" spans="1:15" x14ac:dyDescent="0.25">
      <c r="A881" s="6" t="s">
        <v>90</v>
      </c>
      <c r="B881" t="str">
        <f>VLOOKUP($A881,Sheet2!$A$2:$B$82,2,FALSE)</f>
        <v>THC &gt;C35-C40</v>
      </c>
      <c r="C881" t="s">
        <v>11</v>
      </c>
      <c r="D881" t="str">
        <f>VLOOKUP(A881,Sheet2!$A$2:$G$96,3,FALSE)</f>
        <v>hydrokarboner</v>
      </c>
      <c r="E881" t="str">
        <f>VLOOKUP(A881,Sheet2!$A$2:$G$96,4,FALSE)</f>
        <v>hydrokarboner</v>
      </c>
      <c r="F881" s="1">
        <v>45000</v>
      </c>
      <c r="G881" t="str">
        <f t="shared" si="41"/>
        <v>slamtank</v>
      </c>
      <c r="H881" s="7"/>
      <c r="I881" t="str">
        <f t="shared" si="39"/>
        <v/>
      </c>
      <c r="J881" s="4" t="s">
        <v>119</v>
      </c>
      <c r="K881" t="str">
        <f>IF(LEN(VLOOKUP(B881,Sheet2!$B$2:$G$96,5,FALSE))=0,"",VLOOKUP(B881,Sheet2!$B$2:$G$96,5,FALSE))</f>
        <v/>
      </c>
      <c r="L881" t="str">
        <f>IF(LEN(VLOOKUP(B881,Sheet2!$B$2:$G$96,6,FALSE))=0,"",VLOOKUP(B881,Sheet2!$B$2:$G$96,6,FALSE))</f>
        <v/>
      </c>
      <c r="M881" t="b">
        <f t="shared" si="40"/>
        <v>0</v>
      </c>
      <c r="N881">
        <v>153</v>
      </c>
      <c r="O881" t="b">
        <f>VLOOKUP(A881,Sheet2!$A$2:$G$74,5,FALSE)</f>
        <v>1</v>
      </c>
    </row>
    <row r="882" spans="1:15" x14ac:dyDescent="0.25">
      <c r="A882" t="s">
        <v>90</v>
      </c>
      <c r="B882" t="str">
        <f>VLOOKUP($A882,Sheet2!$A$2:$B$82,2,FALSE)</f>
        <v>THC &gt;C35-C40</v>
      </c>
      <c r="C882" t="s">
        <v>11</v>
      </c>
      <c r="D882" t="str">
        <f>VLOOKUP(A882,Sheet2!$A$2:$G$96,3,FALSE)</f>
        <v>hydrokarboner</v>
      </c>
      <c r="E882" t="str">
        <f>VLOOKUP(A882,Sheet2!$A$2:$G$96,4,FALSE)</f>
        <v>hydrokarboner</v>
      </c>
      <c r="F882" s="1">
        <v>44858</v>
      </c>
      <c r="G882" t="str">
        <f t="shared" si="41"/>
        <v>inn</v>
      </c>
      <c r="H882">
        <v>73.2</v>
      </c>
      <c r="I882" t="b">
        <f t="shared" si="39"/>
        <v>0</v>
      </c>
      <c r="J882" s="4">
        <v>73.2</v>
      </c>
      <c r="K882" t="str">
        <f>IF(LEN(VLOOKUP(B882,Sheet2!$B$2:$G$96,5,FALSE))=0,"",VLOOKUP(B882,Sheet2!$B$2:$G$96,5,FALSE))</f>
        <v/>
      </c>
      <c r="L882" t="str">
        <f>IF(LEN(VLOOKUP(B882,Sheet2!$B$2:$G$96,6,FALSE))=0,"",VLOOKUP(B882,Sheet2!$B$2:$G$96,6,FALSE))</f>
        <v/>
      </c>
      <c r="M882" t="b">
        <f t="shared" si="40"/>
        <v>0</v>
      </c>
      <c r="N882">
        <v>152</v>
      </c>
      <c r="O882" t="b">
        <f>VLOOKUP(A882,Sheet2!$A$2:$G$74,5,FALSE)</f>
        <v>1</v>
      </c>
    </row>
    <row r="883" spans="1:15" x14ac:dyDescent="0.25">
      <c r="A883" t="s">
        <v>90</v>
      </c>
      <c r="B883" t="str">
        <f>VLOOKUP($A883,Sheet2!$A$2:$B$82,2,FALSE)</f>
        <v>THC &gt;C35-C40</v>
      </c>
      <c r="C883" t="s">
        <v>11</v>
      </c>
      <c r="D883" t="str">
        <f>VLOOKUP(A883,Sheet2!$A$2:$G$96,3,FALSE)</f>
        <v>hydrokarboner</v>
      </c>
      <c r="E883" t="str">
        <f>VLOOKUP(A883,Sheet2!$A$2:$G$96,4,FALSE)</f>
        <v>hydrokarboner</v>
      </c>
      <c r="F883" s="1">
        <v>44865</v>
      </c>
      <c r="G883" t="str">
        <f t="shared" si="41"/>
        <v>inn</v>
      </c>
      <c r="H883">
        <v>117</v>
      </c>
      <c r="I883" t="b">
        <f t="shared" si="39"/>
        <v>0</v>
      </c>
      <c r="J883" s="4">
        <v>117</v>
      </c>
      <c r="K883" t="str">
        <f>IF(LEN(VLOOKUP(B883,Sheet2!$B$2:$G$96,5,FALSE))=0,"",VLOOKUP(B883,Sheet2!$B$2:$G$96,5,FALSE))</f>
        <v/>
      </c>
      <c r="L883" t="str">
        <f>IF(LEN(VLOOKUP(B883,Sheet2!$B$2:$G$96,6,FALSE))=0,"",VLOOKUP(B883,Sheet2!$B$2:$G$96,6,FALSE))</f>
        <v/>
      </c>
      <c r="M883" t="b">
        <f t="shared" si="40"/>
        <v>0</v>
      </c>
      <c r="N883">
        <v>152</v>
      </c>
      <c r="O883" t="b">
        <f>VLOOKUP(A883,Sheet2!$A$2:$G$74,5,FALSE)</f>
        <v>1</v>
      </c>
    </row>
    <row r="884" spans="1:15" x14ac:dyDescent="0.25">
      <c r="A884" t="s">
        <v>90</v>
      </c>
      <c r="B884" t="str">
        <f>VLOOKUP($A884,Sheet2!$A$2:$B$82,2,FALSE)</f>
        <v>THC &gt;C35-C40</v>
      </c>
      <c r="C884" t="s">
        <v>11</v>
      </c>
      <c r="D884" t="str">
        <f>VLOOKUP(A884,Sheet2!$A$2:$G$96,3,FALSE)</f>
        <v>hydrokarboner</v>
      </c>
      <c r="E884" t="str">
        <f>VLOOKUP(A884,Sheet2!$A$2:$G$96,4,FALSE)</f>
        <v>hydrokarboner</v>
      </c>
      <c r="F884" s="1">
        <v>44872</v>
      </c>
      <c r="G884" t="str">
        <f t="shared" si="41"/>
        <v>inn</v>
      </c>
      <c r="H884">
        <v>87.9</v>
      </c>
      <c r="I884" t="b">
        <f t="shared" si="39"/>
        <v>0</v>
      </c>
      <c r="J884" s="4">
        <v>87.9</v>
      </c>
      <c r="K884" t="str">
        <f>IF(LEN(VLOOKUP(B884,Sheet2!$B$2:$G$96,5,FALSE))=0,"",VLOOKUP(B884,Sheet2!$B$2:$G$96,5,FALSE))</f>
        <v/>
      </c>
      <c r="L884" t="str">
        <f>IF(LEN(VLOOKUP(B884,Sheet2!$B$2:$G$96,6,FALSE))=0,"",VLOOKUP(B884,Sheet2!$B$2:$G$96,6,FALSE))</f>
        <v/>
      </c>
      <c r="M884" t="b">
        <f t="shared" si="40"/>
        <v>0</v>
      </c>
      <c r="N884">
        <v>152</v>
      </c>
      <c r="O884" t="b">
        <f>VLOOKUP(A884,Sheet2!$A$2:$G$74,5,FALSE)</f>
        <v>1</v>
      </c>
    </row>
    <row r="885" spans="1:15" x14ac:dyDescent="0.25">
      <c r="A885" t="s">
        <v>90</v>
      </c>
      <c r="B885" t="str">
        <f>VLOOKUP($A885,Sheet2!$A$2:$B$82,2,FALSE)</f>
        <v>THC &gt;C35-C40</v>
      </c>
      <c r="C885" t="s">
        <v>11</v>
      </c>
      <c r="D885" t="str">
        <f>VLOOKUP(A885,Sheet2!$A$2:$G$96,3,FALSE)</f>
        <v>hydrokarboner</v>
      </c>
      <c r="E885" t="str">
        <f>VLOOKUP(A885,Sheet2!$A$2:$G$96,4,FALSE)</f>
        <v>hydrokarboner</v>
      </c>
      <c r="F885" s="1">
        <v>44886</v>
      </c>
      <c r="G885" t="str">
        <f t="shared" si="41"/>
        <v>inn</v>
      </c>
      <c r="H885">
        <v>54.2</v>
      </c>
      <c r="I885" t="b">
        <f t="shared" si="39"/>
        <v>0</v>
      </c>
      <c r="J885" s="4">
        <v>54.2</v>
      </c>
      <c r="K885" t="str">
        <f>IF(LEN(VLOOKUP(B885,Sheet2!$B$2:$G$96,5,FALSE))=0,"",VLOOKUP(B885,Sheet2!$B$2:$G$96,5,FALSE))</f>
        <v/>
      </c>
      <c r="L885" t="str">
        <f>IF(LEN(VLOOKUP(B885,Sheet2!$B$2:$G$96,6,FALSE))=0,"",VLOOKUP(B885,Sheet2!$B$2:$G$96,6,FALSE))</f>
        <v/>
      </c>
      <c r="M885" t="b">
        <f t="shared" si="40"/>
        <v>0</v>
      </c>
      <c r="N885">
        <v>152</v>
      </c>
      <c r="O885" t="b">
        <f>VLOOKUP(A885,Sheet2!$A$2:$G$74,5,FALSE)</f>
        <v>1</v>
      </c>
    </row>
    <row r="886" spans="1:15" x14ac:dyDescent="0.25">
      <c r="A886" t="s">
        <v>90</v>
      </c>
      <c r="B886" t="str">
        <f>VLOOKUP($A886,Sheet2!$A$2:$B$82,2,FALSE)</f>
        <v>THC &gt;C35-C40</v>
      </c>
      <c r="C886" t="s">
        <v>11</v>
      </c>
      <c r="D886" t="str">
        <f>VLOOKUP(A886,Sheet2!$A$2:$G$96,3,FALSE)</f>
        <v>hydrokarboner</v>
      </c>
      <c r="E886" t="str">
        <f>VLOOKUP(A886,Sheet2!$A$2:$G$96,4,FALSE)</f>
        <v>hydrokarboner</v>
      </c>
      <c r="F886" s="1">
        <v>44907</v>
      </c>
      <c r="G886" t="str">
        <f t="shared" si="41"/>
        <v>inn</v>
      </c>
      <c r="H886">
        <v>48.8</v>
      </c>
      <c r="I886" t="b">
        <f t="shared" si="39"/>
        <v>0</v>
      </c>
      <c r="J886" s="4">
        <v>48.8</v>
      </c>
      <c r="K886" t="str">
        <f>IF(LEN(VLOOKUP(B886,Sheet2!$B$2:$G$96,5,FALSE))=0,"",VLOOKUP(B886,Sheet2!$B$2:$G$96,5,FALSE))</f>
        <v/>
      </c>
      <c r="L886" t="str">
        <f>IF(LEN(VLOOKUP(B886,Sheet2!$B$2:$G$96,6,FALSE))=0,"",VLOOKUP(B886,Sheet2!$B$2:$G$96,6,FALSE))</f>
        <v/>
      </c>
      <c r="M886" t="b">
        <f t="shared" si="40"/>
        <v>0</v>
      </c>
      <c r="N886">
        <v>152</v>
      </c>
      <c r="O886" t="b">
        <f>VLOOKUP(A886,Sheet2!$A$2:$G$74,5,FALSE)</f>
        <v>1</v>
      </c>
    </row>
    <row r="887" spans="1:15" x14ac:dyDescent="0.25">
      <c r="A887" t="s">
        <v>90</v>
      </c>
      <c r="B887" t="str">
        <f>VLOOKUP($A887,Sheet2!$A$2:$B$82,2,FALSE)</f>
        <v>THC &gt;C35-C40</v>
      </c>
      <c r="C887" t="s">
        <v>11</v>
      </c>
      <c r="D887" t="str">
        <f>VLOOKUP(A887,Sheet2!$A$2:$G$96,3,FALSE)</f>
        <v>hydrokarboner</v>
      </c>
      <c r="E887" t="str">
        <f>VLOOKUP(A887,Sheet2!$A$2:$G$96,4,FALSE)</f>
        <v>hydrokarboner</v>
      </c>
      <c r="F887" s="1">
        <v>44970</v>
      </c>
      <c r="G887" t="str">
        <f t="shared" si="41"/>
        <v>inn</v>
      </c>
      <c r="H887">
        <v>79.5</v>
      </c>
      <c r="I887" t="b">
        <f t="shared" si="39"/>
        <v>0</v>
      </c>
      <c r="J887" s="4">
        <v>79.5</v>
      </c>
      <c r="K887" t="str">
        <f>IF(LEN(VLOOKUP(B887,Sheet2!$B$2:$G$96,5,FALSE))=0,"",VLOOKUP(B887,Sheet2!$B$2:$G$96,5,FALSE))</f>
        <v/>
      </c>
      <c r="L887" t="str">
        <f>IF(LEN(VLOOKUP(B887,Sheet2!$B$2:$G$96,6,FALSE))=0,"",VLOOKUP(B887,Sheet2!$B$2:$G$96,6,FALSE))</f>
        <v/>
      </c>
      <c r="M887" t="b">
        <f t="shared" si="40"/>
        <v>0</v>
      </c>
      <c r="N887">
        <v>152</v>
      </c>
      <c r="O887" t="b">
        <f>VLOOKUP(A887,Sheet2!$A$2:$G$74,5,FALSE)</f>
        <v>1</v>
      </c>
    </row>
    <row r="888" spans="1:15" x14ac:dyDescent="0.25">
      <c r="A888" t="s">
        <v>90</v>
      </c>
      <c r="B888" t="str">
        <f>VLOOKUP($A888,Sheet2!$A$2:$B$82,2,FALSE)</f>
        <v>THC &gt;C35-C40</v>
      </c>
      <c r="C888" t="s">
        <v>11</v>
      </c>
      <c r="D888" t="str">
        <f>VLOOKUP(A888,Sheet2!$A$2:$G$96,3,FALSE)</f>
        <v>hydrokarboner</v>
      </c>
      <c r="E888" t="str">
        <f>VLOOKUP(A888,Sheet2!$A$2:$G$96,4,FALSE)</f>
        <v>hydrokarboner</v>
      </c>
      <c r="F888" s="1">
        <v>44984</v>
      </c>
      <c r="G888" t="str">
        <f t="shared" si="41"/>
        <v>inn</v>
      </c>
      <c r="H888">
        <v>52.5</v>
      </c>
      <c r="I888" t="b">
        <f t="shared" si="39"/>
        <v>0</v>
      </c>
      <c r="J888" s="4">
        <v>52.5</v>
      </c>
      <c r="K888" t="str">
        <f>IF(LEN(VLOOKUP(B888,Sheet2!$B$2:$G$96,5,FALSE))=0,"",VLOOKUP(B888,Sheet2!$B$2:$G$96,5,FALSE))</f>
        <v/>
      </c>
      <c r="L888" t="str">
        <f>IF(LEN(VLOOKUP(B888,Sheet2!$B$2:$G$96,6,FALSE))=0,"",VLOOKUP(B888,Sheet2!$B$2:$G$96,6,FALSE))</f>
        <v/>
      </c>
      <c r="M888" t="b">
        <f t="shared" si="40"/>
        <v>0</v>
      </c>
      <c r="N888">
        <v>152</v>
      </c>
      <c r="O888" t="b">
        <f>VLOOKUP(A888,Sheet2!$A$2:$G$74,5,FALSE)</f>
        <v>1</v>
      </c>
    </row>
    <row r="889" spans="1:15" x14ac:dyDescent="0.25">
      <c r="A889" t="s">
        <v>90</v>
      </c>
      <c r="B889" t="str">
        <f>VLOOKUP($A889,Sheet2!$A$2:$B$82,2,FALSE)</f>
        <v>THC &gt;C35-C40</v>
      </c>
      <c r="C889" t="s">
        <v>11</v>
      </c>
      <c r="D889" t="str">
        <f>VLOOKUP(A889,Sheet2!$A$2:$G$96,3,FALSE)</f>
        <v>hydrokarboner</v>
      </c>
      <c r="E889" t="str">
        <f>VLOOKUP(A889,Sheet2!$A$2:$G$96,4,FALSE)</f>
        <v>hydrokarboner</v>
      </c>
      <c r="F889" s="1">
        <v>44879</v>
      </c>
      <c r="G889" t="str">
        <f t="shared" si="41"/>
        <v>inn</v>
      </c>
      <c r="H889">
        <v>132</v>
      </c>
      <c r="I889" t="b">
        <f t="shared" si="39"/>
        <v>0</v>
      </c>
      <c r="J889" s="4">
        <v>132</v>
      </c>
      <c r="K889" t="str">
        <f>IF(LEN(VLOOKUP(B889,Sheet2!$B$2:$G$96,5,FALSE))=0,"",VLOOKUP(B889,Sheet2!$B$2:$G$96,5,FALSE))</f>
        <v/>
      </c>
      <c r="L889" t="str">
        <f>IF(LEN(VLOOKUP(B889,Sheet2!$B$2:$G$96,6,FALSE))=0,"",VLOOKUP(B889,Sheet2!$B$2:$G$96,6,FALSE))</f>
        <v/>
      </c>
      <c r="M889" t="b">
        <f t="shared" si="40"/>
        <v>0</v>
      </c>
      <c r="N889">
        <v>152</v>
      </c>
      <c r="O889" t="b">
        <f>VLOOKUP(A889,Sheet2!$A$2:$G$74,5,FALSE)</f>
        <v>1</v>
      </c>
    </row>
    <row r="890" spans="1:15" x14ac:dyDescent="0.25">
      <c r="A890" s="6" t="s">
        <v>90</v>
      </c>
      <c r="B890" t="str">
        <f>VLOOKUP($A890,Sheet2!$A$2:$B$82,2,FALSE)</f>
        <v>THC &gt;C35-C40</v>
      </c>
      <c r="C890" t="s">
        <v>11</v>
      </c>
      <c r="D890" t="str">
        <f>VLOOKUP(A890,Sheet2!$A$2:$G$96,3,FALSE)</f>
        <v>hydrokarboner</v>
      </c>
      <c r="E890" t="str">
        <f>VLOOKUP(A890,Sheet2!$A$2:$G$96,4,FALSE)</f>
        <v>hydrokarboner</v>
      </c>
      <c r="F890" s="1">
        <v>45000</v>
      </c>
      <c r="G890" t="str">
        <f t="shared" si="41"/>
        <v>inn</v>
      </c>
      <c r="H890" s="6">
        <v>95.9</v>
      </c>
      <c r="I890" t="b">
        <f t="shared" si="39"/>
        <v>0</v>
      </c>
      <c r="J890" s="4">
        <v>95.9</v>
      </c>
      <c r="K890" t="str">
        <f>IF(LEN(VLOOKUP(B890,Sheet2!$B$2:$G$96,5,FALSE))=0,"",VLOOKUP(B890,Sheet2!$B$2:$G$96,5,FALSE))</f>
        <v/>
      </c>
      <c r="L890" t="str">
        <f>IF(LEN(VLOOKUP(B890,Sheet2!$B$2:$G$96,6,FALSE))=0,"",VLOOKUP(B890,Sheet2!$B$2:$G$96,6,FALSE))</f>
        <v/>
      </c>
      <c r="M890" t="b">
        <f t="shared" si="40"/>
        <v>0</v>
      </c>
      <c r="N890">
        <v>152</v>
      </c>
      <c r="O890" t="b">
        <f>VLOOKUP(A890,Sheet2!$A$2:$G$74,5,FALSE)</f>
        <v>1</v>
      </c>
    </row>
    <row r="891" spans="1:15" x14ac:dyDescent="0.25">
      <c r="A891" t="s">
        <v>90</v>
      </c>
      <c r="B891" t="str">
        <f>VLOOKUP($A891,Sheet2!$A$2:$B$82,2,FALSE)</f>
        <v>THC &gt;C35-C40</v>
      </c>
      <c r="C891" t="s">
        <v>11</v>
      </c>
      <c r="D891" t="str">
        <f>VLOOKUP(A891,Sheet2!$A$2:$G$96,3,FALSE)</f>
        <v>hydrokarboner</v>
      </c>
      <c r="E891" t="str">
        <f>VLOOKUP(A891,Sheet2!$A$2:$G$96,4,FALSE)</f>
        <v>hydrokarboner</v>
      </c>
      <c r="F891" s="1">
        <v>44858</v>
      </c>
      <c r="G891" t="str">
        <f t="shared" si="41"/>
        <v>ut</v>
      </c>
      <c r="H891" t="s">
        <v>35</v>
      </c>
      <c r="I891" t="b">
        <f t="shared" si="39"/>
        <v>1</v>
      </c>
      <c r="J891" s="4">
        <v>10</v>
      </c>
      <c r="K891" t="str">
        <f>IF(LEN(VLOOKUP(B891,Sheet2!$B$2:$G$96,5,FALSE))=0,"",VLOOKUP(B891,Sheet2!$B$2:$G$96,5,FALSE))</f>
        <v/>
      </c>
      <c r="L891" t="str">
        <f>IF(LEN(VLOOKUP(B891,Sheet2!$B$2:$G$96,6,FALSE))=0,"",VLOOKUP(B891,Sheet2!$B$2:$G$96,6,FALSE))</f>
        <v/>
      </c>
      <c r="M891" t="b">
        <f t="shared" si="40"/>
        <v>0</v>
      </c>
      <c r="N891">
        <v>151</v>
      </c>
      <c r="O891" t="b">
        <f>VLOOKUP(A891,Sheet2!$A$2:$G$74,5,FALSE)</f>
        <v>1</v>
      </c>
    </row>
    <row r="892" spans="1:15" x14ac:dyDescent="0.25">
      <c r="A892" t="s">
        <v>90</v>
      </c>
      <c r="B892" t="str">
        <f>VLOOKUP($A892,Sheet2!$A$2:$B$82,2,FALSE)</f>
        <v>THC &gt;C35-C40</v>
      </c>
      <c r="C892" t="s">
        <v>11</v>
      </c>
      <c r="D892" t="str">
        <f>VLOOKUP(A892,Sheet2!$A$2:$G$96,3,FALSE)</f>
        <v>hydrokarboner</v>
      </c>
      <c r="E892" t="str">
        <f>VLOOKUP(A892,Sheet2!$A$2:$G$96,4,FALSE)</f>
        <v>hydrokarboner</v>
      </c>
      <c r="F892" s="1">
        <v>44865</v>
      </c>
      <c r="G892" t="str">
        <f t="shared" si="41"/>
        <v>ut</v>
      </c>
      <c r="H892" t="s">
        <v>35</v>
      </c>
      <c r="I892" t="b">
        <f t="shared" si="39"/>
        <v>1</v>
      </c>
      <c r="J892" s="4">
        <v>10</v>
      </c>
      <c r="K892" t="str">
        <f>IF(LEN(VLOOKUP(B892,Sheet2!$B$2:$G$96,5,FALSE))=0,"",VLOOKUP(B892,Sheet2!$B$2:$G$96,5,FALSE))</f>
        <v/>
      </c>
      <c r="L892" t="str">
        <f>IF(LEN(VLOOKUP(B892,Sheet2!$B$2:$G$96,6,FALSE))=0,"",VLOOKUP(B892,Sheet2!$B$2:$G$96,6,FALSE))</f>
        <v/>
      </c>
      <c r="M892" t="b">
        <f t="shared" si="40"/>
        <v>0</v>
      </c>
      <c r="N892">
        <v>151</v>
      </c>
      <c r="O892" t="b">
        <f>VLOOKUP(A892,Sheet2!$A$2:$G$74,5,FALSE)</f>
        <v>1</v>
      </c>
    </row>
    <row r="893" spans="1:15" x14ac:dyDescent="0.25">
      <c r="A893" t="s">
        <v>90</v>
      </c>
      <c r="B893" t="str">
        <f>VLOOKUP($A893,Sheet2!$A$2:$B$82,2,FALSE)</f>
        <v>THC &gt;C35-C40</v>
      </c>
      <c r="C893" t="s">
        <v>11</v>
      </c>
      <c r="D893" t="str">
        <f>VLOOKUP(A893,Sheet2!$A$2:$G$96,3,FALSE)</f>
        <v>hydrokarboner</v>
      </c>
      <c r="E893" t="str">
        <f>VLOOKUP(A893,Sheet2!$A$2:$G$96,4,FALSE)</f>
        <v>hydrokarboner</v>
      </c>
      <c r="F893" s="1">
        <v>44872</v>
      </c>
      <c r="G893" t="str">
        <f t="shared" si="41"/>
        <v>ut</v>
      </c>
      <c r="H893" t="s">
        <v>35</v>
      </c>
      <c r="I893" t="b">
        <f t="shared" si="39"/>
        <v>1</v>
      </c>
      <c r="J893" s="4">
        <v>10</v>
      </c>
      <c r="K893" t="str">
        <f>IF(LEN(VLOOKUP(B893,Sheet2!$B$2:$G$96,5,FALSE))=0,"",VLOOKUP(B893,Sheet2!$B$2:$G$96,5,FALSE))</f>
        <v/>
      </c>
      <c r="L893" t="str">
        <f>IF(LEN(VLOOKUP(B893,Sheet2!$B$2:$G$96,6,FALSE))=0,"",VLOOKUP(B893,Sheet2!$B$2:$G$96,6,FALSE))</f>
        <v/>
      </c>
      <c r="M893" t="b">
        <f t="shared" si="40"/>
        <v>0</v>
      </c>
      <c r="N893">
        <v>151</v>
      </c>
      <c r="O893" t="b">
        <f>VLOOKUP(A893,Sheet2!$A$2:$G$74,5,FALSE)</f>
        <v>1</v>
      </c>
    </row>
    <row r="894" spans="1:15" x14ac:dyDescent="0.25">
      <c r="A894" t="s">
        <v>90</v>
      </c>
      <c r="B894" t="str">
        <f>VLOOKUP($A894,Sheet2!$A$2:$B$82,2,FALSE)</f>
        <v>THC &gt;C35-C40</v>
      </c>
      <c r="C894" t="s">
        <v>11</v>
      </c>
      <c r="D894" t="str">
        <f>VLOOKUP(A894,Sheet2!$A$2:$G$96,3,FALSE)</f>
        <v>hydrokarboner</v>
      </c>
      <c r="E894" t="str">
        <f>VLOOKUP(A894,Sheet2!$A$2:$G$96,4,FALSE)</f>
        <v>hydrokarboner</v>
      </c>
      <c r="F894" s="1">
        <v>44886</v>
      </c>
      <c r="G894" t="str">
        <f t="shared" si="41"/>
        <v>ut</v>
      </c>
      <c r="H894">
        <v>24.9</v>
      </c>
      <c r="I894" t="b">
        <f t="shared" si="39"/>
        <v>0</v>
      </c>
      <c r="J894" s="4">
        <v>24.9</v>
      </c>
      <c r="K894" t="str">
        <f>IF(LEN(VLOOKUP(B894,Sheet2!$B$2:$G$96,5,FALSE))=0,"",VLOOKUP(B894,Sheet2!$B$2:$G$96,5,FALSE))</f>
        <v/>
      </c>
      <c r="L894" t="str">
        <f>IF(LEN(VLOOKUP(B894,Sheet2!$B$2:$G$96,6,FALSE))=0,"",VLOOKUP(B894,Sheet2!$B$2:$G$96,6,FALSE))</f>
        <v/>
      </c>
      <c r="M894" t="b">
        <f t="shared" si="40"/>
        <v>0</v>
      </c>
      <c r="N894">
        <v>151</v>
      </c>
      <c r="O894" t="b">
        <f>VLOOKUP(A894,Sheet2!$A$2:$G$74,5,FALSE)</f>
        <v>1</v>
      </c>
    </row>
    <row r="895" spans="1:15" x14ac:dyDescent="0.25">
      <c r="A895" t="s">
        <v>90</v>
      </c>
      <c r="B895" t="str">
        <f>VLOOKUP($A895,Sheet2!$A$2:$B$82,2,FALSE)</f>
        <v>THC &gt;C35-C40</v>
      </c>
      <c r="C895" t="s">
        <v>11</v>
      </c>
      <c r="D895" t="str">
        <f>VLOOKUP(A895,Sheet2!$A$2:$G$96,3,FALSE)</f>
        <v>hydrokarboner</v>
      </c>
      <c r="E895" t="str">
        <f>VLOOKUP(A895,Sheet2!$A$2:$G$96,4,FALSE)</f>
        <v>hydrokarboner</v>
      </c>
      <c r="F895" s="1">
        <v>44907</v>
      </c>
      <c r="G895" t="str">
        <f t="shared" si="41"/>
        <v>ut</v>
      </c>
      <c r="H895">
        <v>16.7</v>
      </c>
      <c r="I895" t="b">
        <f t="shared" si="39"/>
        <v>0</v>
      </c>
      <c r="J895" s="4">
        <v>16.7</v>
      </c>
      <c r="K895" t="str">
        <f>IF(LEN(VLOOKUP(B895,Sheet2!$B$2:$G$96,5,FALSE))=0,"",VLOOKUP(B895,Sheet2!$B$2:$G$96,5,FALSE))</f>
        <v/>
      </c>
      <c r="L895" t="str">
        <f>IF(LEN(VLOOKUP(B895,Sheet2!$B$2:$G$96,6,FALSE))=0,"",VLOOKUP(B895,Sheet2!$B$2:$G$96,6,FALSE))</f>
        <v/>
      </c>
      <c r="M895" t="b">
        <f t="shared" si="40"/>
        <v>0</v>
      </c>
      <c r="N895">
        <v>151</v>
      </c>
      <c r="O895" t="b">
        <f>VLOOKUP(A895,Sheet2!$A$2:$G$74,5,FALSE)</f>
        <v>1</v>
      </c>
    </row>
    <row r="896" spans="1:15" x14ac:dyDescent="0.25">
      <c r="A896" t="s">
        <v>90</v>
      </c>
      <c r="B896" t="str">
        <f>VLOOKUP($A896,Sheet2!$A$2:$B$82,2,FALSE)</f>
        <v>THC &gt;C35-C40</v>
      </c>
      <c r="C896" t="s">
        <v>11</v>
      </c>
      <c r="D896" t="str">
        <f>VLOOKUP(A896,Sheet2!$A$2:$G$96,3,FALSE)</f>
        <v>hydrokarboner</v>
      </c>
      <c r="E896" t="str">
        <f>VLOOKUP(A896,Sheet2!$A$2:$G$96,4,FALSE)</f>
        <v>hydrokarboner</v>
      </c>
      <c r="F896" s="1">
        <v>44970</v>
      </c>
      <c r="G896" t="str">
        <f t="shared" si="41"/>
        <v>ut</v>
      </c>
      <c r="H896" t="s">
        <v>35</v>
      </c>
      <c r="I896" t="b">
        <f t="shared" si="39"/>
        <v>1</v>
      </c>
      <c r="J896" s="4">
        <v>10</v>
      </c>
      <c r="K896" t="str">
        <f>IF(LEN(VLOOKUP(B896,Sheet2!$B$2:$G$96,5,FALSE))=0,"",VLOOKUP(B896,Sheet2!$B$2:$G$96,5,FALSE))</f>
        <v/>
      </c>
      <c r="L896" t="str">
        <f>IF(LEN(VLOOKUP(B896,Sheet2!$B$2:$G$96,6,FALSE))=0,"",VLOOKUP(B896,Sheet2!$B$2:$G$96,6,FALSE))</f>
        <v/>
      </c>
      <c r="M896" t="b">
        <f t="shared" si="40"/>
        <v>0</v>
      </c>
      <c r="N896">
        <v>151</v>
      </c>
      <c r="O896" t="b">
        <f>VLOOKUP(A896,Sheet2!$A$2:$G$74,5,FALSE)</f>
        <v>1</v>
      </c>
    </row>
    <row r="897" spans="1:15" x14ac:dyDescent="0.25">
      <c r="A897" t="s">
        <v>90</v>
      </c>
      <c r="B897" t="str">
        <f>VLOOKUP($A897,Sheet2!$A$2:$B$82,2,FALSE)</f>
        <v>THC &gt;C35-C40</v>
      </c>
      <c r="C897" t="s">
        <v>11</v>
      </c>
      <c r="D897" t="str">
        <f>VLOOKUP(A897,Sheet2!$A$2:$G$96,3,FALSE)</f>
        <v>hydrokarboner</v>
      </c>
      <c r="E897" t="str">
        <f>VLOOKUP(A897,Sheet2!$A$2:$G$96,4,FALSE)</f>
        <v>hydrokarboner</v>
      </c>
      <c r="F897" s="1">
        <v>44984</v>
      </c>
      <c r="G897" t="str">
        <f t="shared" si="41"/>
        <v>ut</v>
      </c>
      <c r="H897">
        <v>10</v>
      </c>
      <c r="I897" t="b">
        <f t="shared" si="39"/>
        <v>0</v>
      </c>
      <c r="J897" s="4">
        <v>10</v>
      </c>
      <c r="K897" t="str">
        <f>IF(LEN(VLOOKUP(B897,Sheet2!$B$2:$G$96,5,FALSE))=0,"",VLOOKUP(B897,Sheet2!$B$2:$G$96,5,FALSE))</f>
        <v/>
      </c>
      <c r="L897" t="str">
        <f>IF(LEN(VLOOKUP(B897,Sheet2!$B$2:$G$96,6,FALSE))=0,"",VLOOKUP(B897,Sheet2!$B$2:$G$96,6,FALSE))</f>
        <v/>
      </c>
      <c r="M897" t="b">
        <f t="shared" si="40"/>
        <v>0</v>
      </c>
      <c r="N897">
        <v>151</v>
      </c>
      <c r="O897" t="b">
        <f>VLOOKUP(A897,Sheet2!$A$2:$G$74,5,FALSE)</f>
        <v>1</v>
      </c>
    </row>
    <row r="898" spans="1:15" x14ac:dyDescent="0.25">
      <c r="A898" t="s">
        <v>90</v>
      </c>
      <c r="B898" t="str">
        <f>VLOOKUP($A898,Sheet2!$A$2:$B$82,2,FALSE)</f>
        <v>THC &gt;C35-C40</v>
      </c>
      <c r="C898" t="s">
        <v>11</v>
      </c>
      <c r="D898" t="str">
        <f>VLOOKUP(A898,Sheet2!$A$2:$G$96,3,FALSE)</f>
        <v>hydrokarboner</v>
      </c>
      <c r="E898" t="str">
        <f>VLOOKUP(A898,Sheet2!$A$2:$G$96,4,FALSE)</f>
        <v>hydrokarboner</v>
      </c>
      <c r="F898" s="1">
        <v>44879</v>
      </c>
      <c r="G898" t="str">
        <f t="shared" si="41"/>
        <v>ut</v>
      </c>
      <c r="H898" t="s">
        <v>35</v>
      </c>
      <c r="I898" t="b">
        <f t="shared" ref="I898:I961" si="42">IF(ISBLANK(H898),"",IF(ISNUMBER(H898),FALSE,TRUE))</f>
        <v>1</v>
      </c>
      <c r="J898" s="4">
        <v>10</v>
      </c>
      <c r="K898" t="str">
        <f>IF(LEN(VLOOKUP(B898,Sheet2!$B$2:$G$96,5,FALSE))=0,"",VLOOKUP(B898,Sheet2!$B$2:$G$96,5,FALSE))</f>
        <v/>
      </c>
      <c r="L898" t="str">
        <f>IF(LEN(VLOOKUP(B898,Sheet2!$B$2:$G$96,6,FALSE))=0,"",VLOOKUP(B898,Sheet2!$B$2:$G$96,6,FALSE))</f>
        <v/>
      </c>
      <c r="M898" t="b">
        <f t="shared" ref="M898:M918" si="43">IF(ISBLANK(J898),"",IF(J898&gt;K898,TRUE,FALSE))</f>
        <v>0</v>
      </c>
      <c r="N898">
        <v>151</v>
      </c>
      <c r="O898" t="b">
        <f>VLOOKUP(A898,Sheet2!$A$2:$G$74,5,FALSE)</f>
        <v>1</v>
      </c>
    </row>
    <row r="899" spans="1:15" x14ac:dyDescent="0.25">
      <c r="A899" s="6" t="s">
        <v>90</v>
      </c>
      <c r="B899" t="str">
        <f>VLOOKUP($A899,Sheet2!$A$2:$B$82,2,FALSE)</f>
        <v>THC &gt;C35-C40</v>
      </c>
      <c r="C899" t="s">
        <v>11</v>
      </c>
      <c r="D899" t="str">
        <f>VLOOKUP(A899,Sheet2!$A$2:$G$96,3,FALSE)</f>
        <v>hydrokarboner</v>
      </c>
      <c r="E899" t="str">
        <f>VLOOKUP(A899,Sheet2!$A$2:$G$96,4,FALSE)</f>
        <v>hydrokarboner</v>
      </c>
      <c r="F899" s="1">
        <v>45000</v>
      </c>
      <c r="G899" t="str">
        <f t="shared" ref="G899:G962" si="44">IF(N899=152,"inn",IF(N899=151,"ut",IF(N899=153,"slamtank")))</f>
        <v>ut</v>
      </c>
      <c r="H899" s="6" t="s">
        <v>123</v>
      </c>
      <c r="I899" t="b">
        <f t="shared" si="42"/>
        <v>1</v>
      </c>
      <c r="J899" s="4">
        <v>10</v>
      </c>
      <c r="K899" t="str">
        <f>IF(LEN(VLOOKUP(B899,Sheet2!$B$2:$G$96,5,FALSE))=0,"",VLOOKUP(B899,Sheet2!$B$2:$G$96,5,FALSE))</f>
        <v/>
      </c>
      <c r="L899" t="str">
        <f>IF(LEN(VLOOKUP(B899,Sheet2!$B$2:$G$96,6,FALSE))=0,"",VLOOKUP(B899,Sheet2!$B$2:$G$96,6,FALSE))</f>
        <v/>
      </c>
      <c r="M899" t="b">
        <f t="shared" si="43"/>
        <v>0</v>
      </c>
      <c r="N899">
        <v>151</v>
      </c>
      <c r="O899" t="b">
        <f>VLOOKUP(A899,Sheet2!$A$2:$G$74,5,FALSE)</f>
        <v>1</v>
      </c>
    </row>
    <row r="900" spans="1:15" x14ac:dyDescent="0.25">
      <c r="A900" s="6" t="s">
        <v>40</v>
      </c>
      <c r="B900" t="str">
        <f>VLOOKUP($A900,Sheet2!$A$2:$B$82,2,FALSE)</f>
        <v>Toluen</v>
      </c>
      <c r="C900" t="s">
        <v>11</v>
      </c>
      <c r="D900" t="str">
        <f>VLOOKUP(A900,Sheet2!$A$2:$G$96,3,FALSE)</f>
        <v>org milj</v>
      </c>
      <c r="E900" t="str">
        <f>VLOOKUP(A900,Sheet2!$A$2:$G$96,4,FALSE)</f>
        <v>BTEX</v>
      </c>
      <c r="F900" s="1">
        <v>45000</v>
      </c>
      <c r="G900" t="str">
        <f t="shared" si="44"/>
        <v>slamtank</v>
      </c>
      <c r="H900" s="7"/>
      <c r="I900" t="str">
        <f t="shared" si="42"/>
        <v/>
      </c>
      <c r="J900" s="4" t="s">
        <v>119</v>
      </c>
      <c r="K900" t="str">
        <f>IF(LEN(VLOOKUP(B900,Sheet2!$B$2:$G$96,5,FALSE))=0,"",VLOOKUP(B900,Sheet2!$B$2:$G$96,5,FALSE))</f>
        <v/>
      </c>
      <c r="L900" t="str">
        <f>IF(LEN(VLOOKUP(B900,Sheet2!$B$2:$G$96,6,FALSE))=0,"",VLOOKUP(B900,Sheet2!$B$2:$G$96,6,FALSE))</f>
        <v/>
      </c>
      <c r="M900" t="b">
        <f t="shared" si="43"/>
        <v>0</v>
      </c>
      <c r="N900">
        <v>153</v>
      </c>
      <c r="O900" t="b">
        <f>VLOOKUP(A900,Sheet2!$A$2:$G$74,5,FALSE)</f>
        <v>0</v>
      </c>
    </row>
    <row r="901" spans="1:15" x14ac:dyDescent="0.25">
      <c r="A901" t="s">
        <v>40</v>
      </c>
      <c r="B901" t="str">
        <f>VLOOKUP($A901,Sheet2!$A$2:$B$82,2,FALSE)</f>
        <v>Toluen</v>
      </c>
      <c r="C901" t="s">
        <v>11</v>
      </c>
      <c r="D901" t="str">
        <f>VLOOKUP(A901,Sheet2!$A$2:$G$96,3,FALSE)</f>
        <v>org milj</v>
      </c>
      <c r="E901" t="str">
        <f>VLOOKUP(A901,Sheet2!$A$2:$G$96,4,FALSE)</f>
        <v>BTEX</v>
      </c>
      <c r="F901" s="1">
        <v>44879</v>
      </c>
      <c r="G901" t="str">
        <f t="shared" si="44"/>
        <v>inn</v>
      </c>
      <c r="H901" t="s">
        <v>15</v>
      </c>
      <c r="I901" t="b">
        <f t="shared" si="42"/>
        <v>1</v>
      </c>
      <c r="J901" s="4">
        <v>0.2</v>
      </c>
      <c r="K901" t="str">
        <f>IF(LEN(VLOOKUP(B901,Sheet2!$B$2:$G$96,5,FALSE))=0,"",VLOOKUP(B901,Sheet2!$B$2:$G$96,5,FALSE))</f>
        <v/>
      </c>
      <c r="L901" t="str">
        <f>IF(LEN(VLOOKUP(B901,Sheet2!$B$2:$G$96,6,FALSE))=0,"",VLOOKUP(B901,Sheet2!$B$2:$G$96,6,FALSE))</f>
        <v/>
      </c>
      <c r="M901" t="b">
        <f t="shared" si="43"/>
        <v>0</v>
      </c>
      <c r="N901">
        <v>152</v>
      </c>
      <c r="O901" t="b">
        <f>VLOOKUP(A901,Sheet2!$A$2:$G$74,5,FALSE)</f>
        <v>0</v>
      </c>
    </row>
    <row r="902" spans="1:15" x14ac:dyDescent="0.25">
      <c r="A902" t="s">
        <v>40</v>
      </c>
      <c r="B902" t="str">
        <f>VLOOKUP($A902,Sheet2!$A$2:$B$82,2,FALSE)</f>
        <v>Toluen</v>
      </c>
      <c r="C902" t="s">
        <v>11</v>
      </c>
      <c r="D902" t="str">
        <f>VLOOKUP(A902,Sheet2!$A$2:$G$96,3,FALSE)</f>
        <v>org milj</v>
      </c>
      <c r="E902" t="str">
        <f>VLOOKUP(A902,Sheet2!$A$2:$G$96,4,FALSE)</f>
        <v>BTEX</v>
      </c>
      <c r="F902" s="1">
        <v>44858</v>
      </c>
      <c r="G902" t="str">
        <f t="shared" si="44"/>
        <v>inn</v>
      </c>
      <c r="H902">
        <v>1</v>
      </c>
      <c r="I902" t="b">
        <f t="shared" si="42"/>
        <v>0</v>
      </c>
      <c r="J902" s="4">
        <v>1</v>
      </c>
      <c r="K902" t="str">
        <f>IF(LEN(VLOOKUP(B902,Sheet2!$B$2:$G$96,5,FALSE))=0,"",VLOOKUP(B902,Sheet2!$B$2:$G$96,5,FALSE))</f>
        <v/>
      </c>
      <c r="L902" t="str">
        <f>IF(LEN(VLOOKUP(B902,Sheet2!$B$2:$G$96,6,FALSE))=0,"",VLOOKUP(B902,Sheet2!$B$2:$G$96,6,FALSE))</f>
        <v/>
      </c>
      <c r="M902" t="b">
        <f t="shared" si="43"/>
        <v>0</v>
      </c>
      <c r="N902">
        <v>152</v>
      </c>
      <c r="O902" t="b">
        <f>VLOOKUP(A902,Sheet2!$A$2:$G$74,5,FALSE)</f>
        <v>0</v>
      </c>
    </row>
    <row r="903" spans="1:15" x14ac:dyDescent="0.25">
      <c r="A903" t="s">
        <v>40</v>
      </c>
      <c r="B903" t="str">
        <f>VLOOKUP($A903,Sheet2!$A$2:$B$82,2,FALSE)</f>
        <v>Toluen</v>
      </c>
      <c r="C903" t="s">
        <v>11</v>
      </c>
      <c r="D903" t="str">
        <f>VLOOKUP(A903,Sheet2!$A$2:$G$96,3,FALSE)</f>
        <v>org milj</v>
      </c>
      <c r="E903" t="str">
        <f>VLOOKUP(A903,Sheet2!$A$2:$G$96,4,FALSE)</f>
        <v>BTEX</v>
      </c>
      <c r="F903" s="1">
        <v>44865</v>
      </c>
      <c r="G903" t="str">
        <f t="shared" si="44"/>
        <v>inn</v>
      </c>
      <c r="H903">
        <v>0.28000000000000003</v>
      </c>
      <c r="I903" t="b">
        <f t="shared" si="42"/>
        <v>0</v>
      </c>
      <c r="J903" s="4">
        <v>0.28000000000000003</v>
      </c>
      <c r="K903" t="str">
        <f>IF(LEN(VLOOKUP(B903,Sheet2!$B$2:$G$96,5,FALSE))=0,"",VLOOKUP(B903,Sheet2!$B$2:$G$96,5,FALSE))</f>
        <v/>
      </c>
      <c r="L903" t="str">
        <f>IF(LEN(VLOOKUP(B903,Sheet2!$B$2:$G$96,6,FALSE))=0,"",VLOOKUP(B903,Sheet2!$B$2:$G$96,6,FALSE))</f>
        <v/>
      </c>
      <c r="M903" t="b">
        <f t="shared" si="43"/>
        <v>0</v>
      </c>
      <c r="N903">
        <v>152</v>
      </c>
      <c r="O903" t="b">
        <f>VLOOKUP(A903,Sheet2!$A$2:$G$74,5,FALSE)</f>
        <v>0</v>
      </c>
    </row>
    <row r="904" spans="1:15" x14ac:dyDescent="0.25">
      <c r="A904" t="s">
        <v>40</v>
      </c>
      <c r="B904" t="str">
        <f>VLOOKUP($A904,Sheet2!$A$2:$B$82,2,FALSE)</f>
        <v>Toluen</v>
      </c>
      <c r="C904" t="s">
        <v>11</v>
      </c>
      <c r="D904" t="str">
        <f>VLOOKUP(A904,Sheet2!$A$2:$G$96,3,FALSE)</f>
        <v>org milj</v>
      </c>
      <c r="E904" t="str">
        <f>VLOOKUP(A904,Sheet2!$A$2:$G$96,4,FALSE)</f>
        <v>BTEX</v>
      </c>
      <c r="F904" s="1">
        <v>44872</v>
      </c>
      <c r="G904" t="str">
        <f t="shared" si="44"/>
        <v>inn</v>
      </c>
      <c r="I904" t="str">
        <f t="shared" si="42"/>
        <v/>
      </c>
      <c r="K904" t="str">
        <f>IF(LEN(VLOOKUP(B904,Sheet2!$B$2:$G$96,5,FALSE))=0,"",VLOOKUP(B904,Sheet2!$B$2:$G$96,5,FALSE))</f>
        <v/>
      </c>
      <c r="L904" t="str">
        <f>IF(LEN(VLOOKUP(B904,Sheet2!$B$2:$G$96,6,FALSE))=0,"",VLOOKUP(B904,Sheet2!$B$2:$G$96,6,FALSE))</f>
        <v/>
      </c>
      <c r="M904" t="str">
        <f t="shared" si="43"/>
        <v/>
      </c>
      <c r="N904">
        <v>152</v>
      </c>
      <c r="O904" t="b">
        <f>VLOOKUP(A904,Sheet2!$A$2:$G$74,5,FALSE)</f>
        <v>0</v>
      </c>
    </row>
    <row r="905" spans="1:15" x14ac:dyDescent="0.25">
      <c r="A905" t="s">
        <v>40</v>
      </c>
      <c r="B905" t="str">
        <f>VLOOKUP($A905,Sheet2!$A$2:$B$82,2,FALSE)</f>
        <v>Toluen</v>
      </c>
      <c r="C905" t="s">
        <v>11</v>
      </c>
      <c r="D905" t="str">
        <f>VLOOKUP(A905,Sheet2!$A$2:$G$96,3,FALSE)</f>
        <v>org milj</v>
      </c>
      <c r="E905" t="str">
        <f>VLOOKUP(A905,Sheet2!$A$2:$G$96,4,FALSE)</f>
        <v>BTEX</v>
      </c>
      <c r="F905" s="1">
        <v>44886</v>
      </c>
      <c r="G905" t="str">
        <f t="shared" si="44"/>
        <v>inn</v>
      </c>
      <c r="H905">
        <v>1.46</v>
      </c>
      <c r="I905" t="b">
        <f t="shared" si="42"/>
        <v>0</v>
      </c>
      <c r="J905" s="4">
        <v>1.46</v>
      </c>
      <c r="K905" t="str">
        <f>IF(LEN(VLOOKUP(B905,Sheet2!$B$2:$G$96,5,FALSE))=0,"",VLOOKUP(B905,Sheet2!$B$2:$G$96,5,FALSE))</f>
        <v/>
      </c>
      <c r="L905" t="str">
        <f>IF(LEN(VLOOKUP(B905,Sheet2!$B$2:$G$96,6,FALSE))=0,"",VLOOKUP(B905,Sheet2!$B$2:$G$96,6,FALSE))</f>
        <v/>
      </c>
      <c r="M905" t="b">
        <f t="shared" si="43"/>
        <v>0</v>
      </c>
      <c r="N905">
        <v>152</v>
      </c>
      <c r="O905" t="b">
        <f>VLOOKUP(A905,Sheet2!$A$2:$G$74,5,FALSE)</f>
        <v>0</v>
      </c>
    </row>
    <row r="906" spans="1:15" x14ac:dyDescent="0.25">
      <c r="A906" t="s">
        <v>40</v>
      </c>
      <c r="B906" t="str">
        <f>VLOOKUP($A906,Sheet2!$A$2:$B$82,2,FALSE)</f>
        <v>Toluen</v>
      </c>
      <c r="C906" t="s">
        <v>11</v>
      </c>
      <c r="D906" t="str">
        <f>VLOOKUP(A906,Sheet2!$A$2:$G$96,3,FALSE)</f>
        <v>org milj</v>
      </c>
      <c r="E906" t="str">
        <f>VLOOKUP(A906,Sheet2!$A$2:$G$96,4,FALSE)</f>
        <v>BTEX</v>
      </c>
      <c r="F906" s="1">
        <v>44907</v>
      </c>
      <c r="G906" t="str">
        <f t="shared" si="44"/>
        <v>inn</v>
      </c>
      <c r="H906">
        <v>0.22</v>
      </c>
      <c r="I906" t="b">
        <f t="shared" si="42"/>
        <v>0</v>
      </c>
      <c r="J906" s="4">
        <v>0.22</v>
      </c>
      <c r="K906" t="str">
        <f>IF(LEN(VLOOKUP(B906,Sheet2!$B$2:$G$96,5,FALSE))=0,"",VLOOKUP(B906,Sheet2!$B$2:$G$96,5,FALSE))</f>
        <v/>
      </c>
      <c r="L906" t="str">
        <f>IF(LEN(VLOOKUP(B906,Sheet2!$B$2:$G$96,6,FALSE))=0,"",VLOOKUP(B906,Sheet2!$B$2:$G$96,6,FALSE))</f>
        <v/>
      </c>
      <c r="M906" t="b">
        <f t="shared" si="43"/>
        <v>0</v>
      </c>
      <c r="N906">
        <v>152</v>
      </c>
      <c r="O906" t="b">
        <f>VLOOKUP(A906,Sheet2!$A$2:$G$74,5,FALSE)</f>
        <v>0</v>
      </c>
    </row>
    <row r="907" spans="1:15" x14ac:dyDescent="0.25">
      <c r="A907" t="s">
        <v>40</v>
      </c>
      <c r="B907" t="str">
        <f>VLOOKUP($A907,Sheet2!$A$2:$B$82,2,FALSE)</f>
        <v>Toluen</v>
      </c>
      <c r="C907" t="s">
        <v>11</v>
      </c>
      <c r="D907" t="str">
        <f>VLOOKUP(A907,Sheet2!$A$2:$G$96,3,FALSE)</f>
        <v>org milj</v>
      </c>
      <c r="E907" t="str">
        <f>VLOOKUP(A907,Sheet2!$A$2:$G$96,4,FALSE)</f>
        <v>BTEX</v>
      </c>
      <c r="F907" s="1">
        <v>44970</v>
      </c>
      <c r="G907" t="str">
        <f t="shared" si="44"/>
        <v>inn</v>
      </c>
      <c r="H907">
        <v>3.76</v>
      </c>
      <c r="I907" t="b">
        <f t="shared" si="42"/>
        <v>0</v>
      </c>
      <c r="J907" s="4">
        <v>3.76</v>
      </c>
      <c r="K907" t="str">
        <f>IF(LEN(VLOOKUP(B907,Sheet2!$B$2:$G$96,5,FALSE))=0,"",VLOOKUP(B907,Sheet2!$B$2:$G$96,5,FALSE))</f>
        <v/>
      </c>
      <c r="L907" t="str">
        <f>IF(LEN(VLOOKUP(B907,Sheet2!$B$2:$G$96,6,FALSE))=0,"",VLOOKUP(B907,Sheet2!$B$2:$G$96,6,FALSE))</f>
        <v/>
      </c>
      <c r="M907" t="b">
        <f t="shared" si="43"/>
        <v>0</v>
      </c>
      <c r="N907">
        <v>152</v>
      </c>
      <c r="O907" t="b">
        <f>VLOOKUP(A907,Sheet2!$A$2:$G$74,5,FALSE)</f>
        <v>0</v>
      </c>
    </row>
    <row r="908" spans="1:15" x14ac:dyDescent="0.25">
      <c r="A908" t="s">
        <v>40</v>
      </c>
      <c r="B908" t="str">
        <f>VLOOKUP($A908,Sheet2!$A$2:$B$82,2,FALSE)</f>
        <v>Toluen</v>
      </c>
      <c r="C908" t="s">
        <v>11</v>
      </c>
      <c r="D908" t="str">
        <f>VLOOKUP(A908,Sheet2!$A$2:$G$96,3,FALSE)</f>
        <v>org milj</v>
      </c>
      <c r="E908" t="str">
        <f>VLOOKUP(A908,Sheet2!$A$2:$G$96,4,FALSE)</f>
        <v>BTEX</v>
      </c>
      <c r="F908" s="1">
        <v>44984</v>
      </c>
      <c r="G908" t="str">
        <f t="shared" si="44"/>
        <v>inn</v>
      </c>
      <c r="H908">
        <v>0.46</v>
      </c>
      <c r="I908" t="b">
        <f t="shared" si="42"/>
        <v>0</v>
      </c>
      <c r="J908" s="4">
        <v>0.46</v>
      </c>
      <c r="K908" t="str">
        <f>IF(LEN(VLOOKUP(B908,Sheet2!$B$2:$G$96,5,FALSE))=0,"",VLOOKUP(B908,Sheet2!$B$2:$G$96,5,FALSE))</f>
        <v/>
      </c>
      <c r="L908" t="str">
        <f>IF(LEN(VLOOKUP(B908,Sheet2!$B$2:$G$96,6,FALSE))=0,"",VLOOKUP(B908,Sheet2!$B$2:$G$96,6,FALSE))</f>
        <v/>
      </c>
      <c r="M908" t="b">
        <f t="shared" si="43"/>
        <v>0</v>
      </c>
      <c r="N908">
        <v>152</v>
      </c>
      <c r="O908" t="b">
        <f>VLOOKUP(A908,Sheet2!$A$2:$G$74,5,FALSE)</f>
        <v>0</v>
      </c>
    </row>
    <row r="909" spans="1:15" x14ac:dyDescent="0.25">
      <c r="A909" s="6" t="s">
        <v>40</v>
      </c>
      <c r="B909" t="str">
        <f>VLOOKUP($A909,Sheet2!$A$2:$B$82,2,FALSE)</f>
        <v>Toluen</v>
      </c>
      <c r="C909" t="s">
        <v>11</v>
      </c>
      <c r="D909" t="str">
        <f>VLOOKUP(A909,Sheet2!$A$2:$G$96,3,FALSE)</f>
        <v>org milj</v>
      </c>
      <c r="E909" t="str">
        <f>VLOOKUP(A909,Sheet2!$A$2:$G$96,4,FALSE)</f>
        <v>BTEX</v>
      </c>
      <c r="F909" s="1">
        <v>45000</v>
      </c>
      <c r="G909" t="str">
        <f t="shared" si="44"/>
        <v>inn</v>
      </c>
      <c r="H909" s="6" t="s">
        <v>124</v>
      </c>
      <c r="I909" t="b">
        <f t="shared" si="42"/>
        <v>1</v>
      </c>
      <c r="J909" s="4">
        <v>0.2</v>
      </c>
      <c r="K909" t="str">
        <f>IF(LEN(VLOOKUP(B909,Sheet2!$B$2:$G$96,5,FALSE))=0,"",VLOOKUP(B909,Sheet2!$B$2:$G$96,5,FALSE))</f>
        <v/>
      </c>
      <c r="L909" t="str">
        <f>IF(LEN(VLOOKUP(B909,Sheet2!$B$2:$G$96,6,FALSE))=0,"",VLOOKUP(B909,Sheet2!$B$2:$G$96,6,FALSE))</f>
        <v/>
      </c>
      <c r="M909" t="b">
        <f t="shared" si="43"/>
        <v>0</v>
      </c>
      <c r="N909">
        <v>152</v>
      </c>
      <c r="O909" t="b">
        <f>VLOOKUP(A909,Sheet2!$A$2:$G$74,5,FALSE)</f>
        <v>0</v>
      </c>
    </row>
    <row r="910" spans="1:15" x14ac:dyDescent="0.25">
      <c r="A910" t="s">
        <v>40</v>
      </c>
      <c r="B910" t="str">
        <f>VLOOKUP($A910,Sheet2!$A$2:$B$82,2,FALSE)</f>
        <v>Toluen</v>
      </c>
      <c r="C910" t="s">
        <v>11</v>
      </c>
      <c r="D910" t="str">
        <f>VLOOKUP(A910,Sheet2!$A$2:$G$96,3,FALSE)</f>
        <v>org milj</v>
      </c>
      <c r="E910" t="str">
        <f>VLOOKUP(A910,Sheet2!$A$2:$G$96,4,FALSE)</f>
        <v>BTEX</v>
      </c>
      <c r="F910" s="1">
        <v>44879</v>
      </c>
      <c r="G910" t="str">
        <f t="shared" si="44"/>
        <v>ut</v>
      </c>
      <c r="H910">
        <v>0.48</v>
      </c>
      <c r="I910" t="b">
        <f t="shared" si="42"/>
        <v>0</v>
      </c>
      <c r="J910" s="4">
        <v>0.48</v>
      </c>
      <c r="K910" t="str">
        <f>IF(LEN(VLOOKUP(B910,Sheet2!$B$2:$G$96,5,FALSE))=0,"",VLOOKUP(B910,Sheet2!$B$2:$G$96,5,FALSE))</f>
        <v/>
      </c>
      <c r="L910" t="str">
        <f>IF(LEN(VLOOKUP(B910,Sheet2!$B$2:$G$96,6,FALSE))=0,"",VLOOKUP(B910,Sheet2!$B$2:$G$96,6,FALSE))</f>
        <v/>
      </c>
      <c r="M910" t="b">
        <f t="shared" si="43"/>
        <v>0</v>
      </c>
      <c r="N910">
        <v>151</v>
      </c>
      <c r="O910" t="b">
        <f>VLOOKUP(A910,Sheet2!$A$2:$G$74,5,FALSE)</f>
        <v>0</v>
      </c>
    </row>
    <row r="911" spans="1:15" x14ac:dyDescent="0.25">
      <c r="A911" t="s">
        <v>40</v>
      </c>
      <c r="B911" t="str">
        <f>VLOOKUP($A911,Sheet2!$A$2:$B$82,2,FALSE)</f>
        <v>Toluen</v>
      </c>
      <c r="C911" t="s">
        <v>11</v>
      </c>
      <c r="D911" t="str">
        <f>VLOOKUP(A911,Sheet2!$A$2:$G$96,3,FALSE)</f>
        <v>org milj</v>
      </c>
      <c r="E911" t="str">
        <f>VLOOKUP(A911,Sheet2!$A$2:$G$96,4,FALSE)</f>
        <v>BTEX</v>
      </c>
      <c r="F911" s="1">
        <v>44858</v>
      </c>
      <c r="G911" t="str">
        <f t="shared" si="44"/>
        <v>ut</v>
      </c>
      <c r="H911">
        <v>0.24</v>
      </c>
      <c r="I911" t="b">
        <f t="shared" si="42"/>
        <v>0</v>
      </c>
      <c r="J911" s="4">
        <v>0.24</v>
      </c>
      <c r="K911" t="str">
        <f>IF(LEN(VLOOKUP(B911,Sheet2!$B$2:$G$96,5,FALSE))=0,"",VLOOKUP(B911,Sheet2!$B$2:$G$96,5,FALSE))</f>
        <v/>
      </c>
      <c r="L911" t="str">
        <f>IF(LEN(VLOOKUP(B911,Sheet2!$B$2:$G$96,6,FALSE))=0,"",VLOOKUP(B911,Sheet2!$B$2:$G$96,6,FALSE))</f>
        <v/>
      </c>
      <c r="M911" t="b">
        <f t="shared" si="43"/>
        <v>0</v>
      </c>
      <c r="N911">
        <v>151</v>
      </c>
      <c r="O911" t="b">
        <f>VLOOKUP(A911,Sheet2!$A$2:$G$74,5,FALSE)</f>
        <v>0</v>
      </c>
    </row>
    <row r="912" spans="1:15" x14ac:dyDescent="0.25">
      <c r="A912" t="s">
        <v>40</v>
      </c>
      <c r="B912" t="str">
        <f>VLOOKUP($A912,Sheet2!$A$2:$B$82,2,FALSE)</f>
        <v>Toluen</v>
      </c>
      <c r="C912" t="s">
        <v>11</v>
      </c>
      <c r="D912" t="str">
        <f>VLOOKUP(A912,Sheet2!$A$2:$G$96,3,FALSE)</f>
        <v>org milj</v>
      </c>
      <c r="E912" t="str">
        <f>VLOOKUP(A912,Sheet2!$A$2:$G$96,4,FALSE)</f>
        <v>BTEX</v>
      </c>
      <c r="F912" s="1">
        <v>44865</v>
      </c>
      <c r="G912" t="str">
        <f t="shared" si="44"/>
        <v>ut</v>
      </c>
      <c r="H912" t="s">
        <v>15</v>
      </c>
      <c r="I912" t="b">
        <f t="shared" si="42"/>
        <v>1</v>
      </c>
      <c r="J912" s="4">
        <v>0.2</v>
      </c>
      <c r="K912" t="str">
        <f>IF(LEN(VLOOKUP(B912,Sheet2!$B$2:$G$96,5,FALSE))=0,"",VLOOKUP(B912,Sheet2!$B$2:$G$96,5,FALSE))</f>
        <v/>
      </c>
      <c r="L912" t="str">
        <f>IF(LEN(VLOOKUP(B912,Sheet2!$B$2:$G$96,6,FALSE))=0,"",VLOOKUP(B912,Sheet2!$B$2:$G$96,6,FALSE))</f>
        <v/>
      </c>
      <c r="M912" t="b">
        <f t="shared" si="43"/>
        <v>0</v>
      </c>
      <c r="N912">
        <v>151</v>
      </c>
      <c r="O912" t="b">
        <f>VLOOKUP(A912,Sheet2!$A$2:$G$74,5,FALSE)</f>
        <v>0</v>
      </c>
    </row>
    <row r="913" spans="1:15" x14ac:dyDescent="0.25">
      <c r="A913" t="s">
        <v>40</v>
      </c>
      <c r="B913" t="str">
        <f>VLOOKUP($A913,Sheet2!$A$2:$B$82,2,FALSE)</f>
        <v>Toluen</v>
      </c>
      <c r="C913" t="s">
        <v>11</v>
      </c>
      <c r="D913" t="str">
        <f>VLOOKUP(A913,Sheet2!$A$2:$G$96,3,FALSE)</f>
        <v>org milj</v>
      </c>
      <c r="E913" t="str">
        <f>VLOOKUP(A913,Sheet2!$A$2:$G$96,4,FALSE)</f>
        <v>BTEX</v>
      </c>
      <c r="F913" s="1">
        <v>44872</v>
      </c>
      <c r="G913" t="str">
        <f t="shared" si="44"/>
        <v>ut</v>
      </c>
      <c r="I913" t="str">
        <f t="shared" si="42"/>
        <v/>
      </c>
      <c r="K913" t="str">
        <f>IF(LEN(VLOOKUP(B913,Sheet2!$B$2:$G$96,5,FALSE))=0,"",VLOOKUP(B913,Sheet2!$B$2:$G$96,5,FALSE))</f>
        <v/>
      </c>
      <c r="L913" t="str">
        <f>IF(LEN(VLOOKUP(B913,Sheet2!$B$2:$G$96,6,FALSE))=0,"",VLOOKUP(B913,Sheet2!$B$2:$G$96,6,FALSE))</f>
        <v/>
      </c>
      <c r="M913" t="str">
        <f t="shared" si="43"/>
        <v/>
      </c>
      <c r="N913">
        <v>151</v>
      </c>
      <c r="O913" t="b">
        <f>VLOOKUP(A913,Sheet2!$A$2:$G$74,5,FALSE)</f>
        <v>0</v>
      </c>
    </row>
    <row r="914" spans="1:15" x14ac:dyDescent="0.25">
      <c r="A914" t="s">
        <v>40</v>
      </c>
      <c r="B914" t="str">
        <f>VLOOKUP($A914,Sheet2!$A$2:$B$82,2,FALSE)</f>
        <v>Toluen</v>
      </c>
      <c r="C914" t="s">
        <v>11</v>
      </c>
      <c r="D914" t="str">
        <f>VLOOKUP(A914,Sheet2!$A$2:$G$96,3,FALSE)</f>
        <v>org milj</v>
      </c>
      <c r="E914" t="str">
        <f>VLOOKUP(A914,Sheet2!$A$2:$G$96,4,FALSE)</f>
        <v>BTEX</v>
      </c>
      <c r="F914" s="1">
        <v>44886</v>
      </c>
      <c r="G914" t="str">
        <f t="shared" si="44"/>
        <v>ut</v>
      </c>
      <c r="H914" t="s">
        <v>15</v>
      </c>
      <c r="I914" t="b">
        <f t="shared" si="42"/>
        <v>1</v>
      </c>
      <c r="J914" s="4">
        <v>0.2</v>
      </c>
      <c r="K914" t="str">
        <f>IF(LEN(VLOOKUP(B914,Sheet2!$B$2:$G$96,5,FALSE))=0,"",VLOOKUP(B914,Sheet2!$B$2:$G$96,5,FALSE))</f>
        <v/>
      </c>
      <c r="L914" t="str">
        <f>IF(LEN(VLOOKUP(B914,Sheet2!$B$2:$G$96,6,FALSE))=0,"",VLOOKUP(B914,Sheet2!$B$2:$G$96,6,FALSE))</f>
        <v/>
      </c>
      <c r="M914" t="b">
        <f t="shared" si="43"/>
        <v>0</v>
      </c>
      <c r="N914">
        <v>151</v>
      </c>
      <c r="O914" t="b">
        <f>VLOOKUP(A914,Sheet2!$A$2:$G$74,5,FALSE)</f>
        <v>0</v>
      </c>
    </row>
    <row r="915" spans="1:15" x14ac:dyDescent="0.25">
      <c r="A915" t="s">
        <v>40</v>
      </c>
      <c r="B915" t="str">
        <f>VLOOKUP($A915,Sheet2!$A$2:$B$82,2,FALSE)</f>
        <v>Toluen</v>
      </c>
      <c r="C915" t="s">
        <v>11</v>
      </c>
      <c r="D915" t="str">
        <f>VLOOKUP(A915,Sheet2!$A$2:$G$96,3,FALSE)</f>
        <v>org milj</v>
      </c>
      <c r="E915" t="str">
        <f>VLOOKUP(A915,Sheet2!$A$2:$G$96,4,FALSE)</f>
        <v>BTEX</v>
      </c>
      <c r="F915" s="1">
        <v>44907</v>
      </c>
      <c r="G915" t="str">
        <f t="shared" si="44"/>
        <v>ut</v>
      </c>
      <c r="H915">
        <v>0.28000000000000003</v>
      </c>
      <c r="I915" t="b">
        <f t="shared" si="42"/>
        <v>0</v>
      </c>
      <c r="J915" s="4">
        <v>0.28000000000000003</v>
      </c>
      <c r="K915" t="str">
        <f>IF(LEN(VLOOKUP(B915,Sheet2!$B$2:$G$96,5,FALSE))=0,"",VLOOKUP(B915,Sheet2!$B$2:$G$96,5,FALSE))</f>
        <v/>
      </c>
      <c r="L915" t="str">
        <f>IF(LEN(VLOOKUP(B915,Sheet2!$B$2:$G$96,6,FALSE))=0,"",VLOOKUP(B915,Sheet2!$B$2:$G$96,6,FALSE))</f>
        <v/>
      </c>
      <c r="M915" t="b">
        <f t="shared" si="43"/>
        <v>0</v>
      </c>
      <c r="N915">
        <v>151</v>
      </c>
      <c r="O915" t="b">
        <f>VLOOKUP(A915,Sheet2!$A$2:$G$74,5,FALSE)</f>
        <v>0</v>
      </c>
    </row>
    <row r="916" spans="1:15" x14ac:dyDescent="0.25">
      <c r="A916" t="s">
        <v>40</v>
      </c>
      <c r="B916" t="str">
        <f>VLOOKUP($A916,Sheet2!$A$2:$B$82,2,FALSE)</f>
        <v>Toluen</v>
      </c>
      <c r="C916" t="s">
        <v>11</v>
      </c>
      <c r="D916" t="str">
        <f>VLOOKUP(A916,Sheet2!$A$2:$G$96,3,FALSE)</f>
        <v>org milj</v>
      </c>
      <c r="E916" t="str">
        <f>VLOOKUP(A916,Sheet2!$A$2:$G$96,4,FALSE)</f>
        <v>BTEX</v>
      </c>
      <c r="F916" s="1">
        <v>44970</v>
      </c>
      <c r="G916" t="str">
        <f t="shared" si="44"/>
        <v>ut</v>
      </c>
      <c r="H916">
        <v>0.92</v>
      </c>
      <c r="I916" t="b">
        <f t="shared" si="42"/>
        <v>0</v>
      </c>
      <c r="J916" s="4">
        <v>0.92</v>
      </c>
      <c r="K916" t="str">
        <f>IF(LEN(VLOOKUP(B916,Sheet2!$B$2:$G$96,5,FALSE))=0,"",VLOOKUP(B916,Sheet2!$B$2:$G$96,5,FALSE))</f>
        <v/>
      </c>
      <c r="L916" t="str">
        <f>IF(LEN(VLOOKUP(B916,Sheet2!$B$2:$G$96,6,FALSE))=0,"",VLOOKUP(B916,Sheet2!$B$2:$G$96,6,FALSE))</f>
        <v/>
      </c>
      <c r="M916" t="b">
        <f t="shared" si="43"/>
        <v>0</v>
      </c>
      <c r="N916">
        <v>151</v>
      </c>
      <c r="O916" t="b">
        <f>VLOOKUP(A916,Sheet2!$A$2:$G$74,5,FALSE)</f>
        <v>0</v>
      </c>
    </row>
    <row r="917" spans="1:15" x14ac:dyDescent="0.25">
      <c r="A917" t="s">
        <v>40</v>
      </c>
      <c r="B917" t="str">
        <f>VLOOKUP($A917,Sheet2!$A$2:$B$82,2,FALSE)</f>
        <v>Toluen</v>
      </c>
      <c r="C917" t="s">
        <v>11</v>
      </c>
      <c r="D917" t="str">
        <f>VLOOKUP(A917,Sheet2!$A$2:$G$96,3,FALSE)</f>
        <v>org milj</v>
      </c>
      <c r="E917" t="str">
        <f>VLOOKUP(A917,Sheet2!$A$2:$G$96,4,FALSE)</f>
        <v>BTEX</v>
      </c>
      <c r="F917" s="1">
        <v>44984</v>
      </c>
      <c r="G917" t="str">
        <f t="shared" si="44"/>
        <v>ut</v>
      </c>
      <c r="H917">
        <v>0.64</v>
      </c>
      <c r="I917" t="b">
        <f t="shared" si="42"/>
        <v>0</v>
      </c>
      <c r="J917" s="4">
        <v>0.64</v>
      </c>
      <c r="K917" t="str">
        <f>IF(LEN(VLOOKUP(B917,Sheet2!$B$2:$G$96,5,FALSE))=0,"",VLOOKUP(B917,Sheet2!$B$2:$G$96,5,FALSE))</f>
        <v/>
      </c>
      <c r="L917" t="str">
        <f>IF(LEN(VLOOKUP(B917,Sheet2!$B$2:$G$96,6,FALSE))=0,"",VLOOKUP(B917,Sheet2!$B$2:$G$96,6,FALSE))</f>
        <v/>
      </c>
      <c r="M917" t="b">
        <f t="shared" si="43"/>
        <v>0</v>
      </c>
      <c r="N917">
        <v>151</v>
      </c>
      <c r="O917" t="b">
        <f>VLOOKUP(A917,Sheet2!$A$2:$G$74,5,FALSE)</f>
        <v>0</v>
      </c>
    </row>
    <row r="918" spans="1:15" x14ac:dyDescent="0.25">
      <c r="A918" s="6" t="s">
        <v>40</v>
      </c>
      <c r="B918" t="str">
        <f>VLOOKUP($A918,Sheet2!$A$2:$B$82,2,FALSE)</f>
        <v>Toluen</v>
      </c>
      <c r="C918" t="s">
        <v>11</v>
      </c>
      <c r="D918" t="str">
        <f>VLOOKUP(A918,Sheet2!$A$2:$G$96,3,FALSE)</f>
        <v>org milj</v>
      </c>
      <c r="E918" t="str">
        <f>VLOOKUP(A918,Sheet2!$A$2:$G$96,4,FALSE)</f>
        <v>BTEX</v>
      </c>
      <c r="F918" s="1">
        <v>45000</v>
      </c>
      <c r="G918" t="str">
        <f t="shared" si="44"/>
        <v>ut</v>
      </c>
      <c r="H918" s="6" t="s">
        <v>124</v>
      </c>
      <c r="I918" t="b">
        <f t="shared" si="42"/>
        <v>1</v>
      </c>
      <c r="J918" s="4">
        <v>0.2</v>
      </c>
      <c r="K918" t="str">
        <f>IF(LEN(VLOOKUP(B918,Sheet2!$B$2:$G$96,5,FALSE))=0,"",VLOOKUP(B918,Sheet2!$B$2:$G$96,5,FALSE))</f>
        <v/>
      </c>
      <c r="L918" t="str">
        <f>IF(LEN(VLOOKUP(B918,Sheet2!$B$2:$G$96,6,FALSE))=0,"",VLOOKUP(B918,Sheet2!$B$2:$G$96,6,FALSE))</f>
        <v/>
      </c>
      <c r="M918" t="b">
        <f t="shared" si="43"/>
        <v>0</v>
      </c>
      <c r="N918">
        <v>151</v>
      </c>
      <c r="O918" t="b">
        <f>VLOOKUP(A918,Sheet2!$A$2:$G$74,5,FALSE)</f>
        <v>0</v>
      </c>
    </row>
    <row r="919" spans="1:15" x14ac:dyDescent="0.25">
      <c r="A919" s="7" t="s">
        <v>184</v>
      </c>
      <c r="B919" t="str">
        <f>VLOOKUP($A919,Sheet2!$A$2:$B$82,2,FALSE)</f>
        <v>Tot P</v>
      </c>
      <c r="C919" t="s">
        <v>5</v>
      </c>
      <c r="D919" t="str">
        <f>VLOOKUP(A919,Sheet2!$A$2:$G$96,3,FALSE)</f>
        <v>vannparameter</v>
      </c>
      <c r="E919" t="str">
        <f>VLOOKUP(A919,Sheet2!$A$2:$G$96,4,FALSE)</f>
        <v>næringsstoff</v>
      </c>
      <c r="F919" s="1">
        <v>45000</v>
      </c>
      <c r="G919" t="str">
        <f t="shared" si="44"/>
        <v>slamtank</v>
      </c>
      <c r="H919" s="7"/>
      <c r="I919" t="str">
        <f t="shared" ref="I919:I961" si="45">IF(ISBLANK(H919),"",IF(ISNUMBER(H919),FALSE,TRUE))</f>
        <v/>
      </c>
      <c r="J919" s="4" t="s">
        <v>119</v>
      </c>
      <c r="K919">
        <f>IF(LEN(VLOOKUP(B919,Sheet2!$B$2:$G$96,5,FALSE))=0,"",VLOOKUP(B919,Sheet2!$B$2:$G$96,5,FALSE))</f>
        <v>10</v>
      </c>
      <c r="L919" t="str">
        <f>IF(LEN(VLOOKUP(B919,Sheet2!$B$2:$G$96,6,FALSE))=0,"",VLOOKUP(B919,Sheet2!$B$2:$G$96,6,FALSE))</f>
        <v/>
      </c>
      <c r="M919" t="b">
        <f t="shared" ref="M919:M961" si="46">IF(ISBLANK(J919),"",IF(J919&gt;K919,TRUE,FALSE))</f>
        <v>1</v>
      </c>
      <c r="N919">
        <v>153</v>
      </c>
      <c r="O919" t="b">
        <f>VLOOKUP(A919,Sheet2!$A$2:$G$74,5,FALSE)</f>
        <v>1</v>
      </c>
    </row>
    <row r="920" spans="1:15" x14ac:dyDescent="0.25">
      <c r="A920" t="s">
        <v>184</v>
      </c>
      <c r="B920" t="str">
        <f>VLOOKUP($A920,Sheet2!$A$2:$B$82,2,FALSE)</f>
        <v>Tot P</v>
      </c>
      <c r="C920" t="s">
        <v>5</v>
      </c>
      <c r="D920" t="str">
        <f>VLOOKUP(A920,Sheet2!$A$2:$G$96,3,FALSE)</f>
        <v>vannparameter</v>
      </c>
      <c r="E920" t="str">
        <f>VLOOKUP(A920,Sheet2!$A$2:$G$96,4,FALSE)</f>
        <v>næringsstoff</v>
      </c>
      <c r="F920" s="1">
        <v>44858</v>
      </c>
      <c r="G920" t="str">
        <f t="shared" si="44"/>
        <v>inn</v>
      </c>
      <c r="H920" s="4">
        <v>5.2</v>
      </c>
      <c r="I920" t="b">
        <f t="shared" si="45"/>
        <v>0</v>
      </c>
      <c r="J920" s="4">
        <v>5.2</v>
      </c>
      <c r="K920">
        <f>IF(LEN(VLOOKUP(B920,Sheet2!$B$2:$G$96,5,FALSE))=0,"",VLOOKUP(B920,Sheet2!$B$2:$G$96,5,FALSE))</f>
        <v>10</v>
      </c>
      <c r="L920" t="str">
        <f>IF(LEN(VLOOKUP(B920,Sheet2!$B$2:$G$96,6,FALSE))=0,"",VLOOKUP(B920,Sheet2!$B$2:$G$96,6,FALSE))</f>
        <v/>
      </c>
      <c r="M920" t="b">
        <f t="shared" si="46"/>
        <v>0</v>
      </c>
      <c r="N920">
        <v>152</v>
      </c>
      <c r="O920" t="b">
        <f>VLOOKUP(A920,Sheet2!$A$2:$G$74,5,FALSE)</f>
        <v>1</v>
      </c>
    </row>
    <row r="921" spans="1:15" x14ac:dyDescent="0.25">
      <c r="A921" t="s">
        <v>184</v>
      </c>
      <c r="B921" t="str">
        <f>VLOOKUP($A921,Sheet2!$A$2:$B$82,2,FALSE)</f>
        <v>Tot P</v>
      </c>
      <c r="C921" t="s">
        <v>5</v>
      </c>
      <c r="D921" t="str">
        <f>VLOOKUP(A921,Sheet2!$A$2:$G$96,3,FALSE)</f>
        <v>vannparameter</v>
      </c>
      <c r="E921" t="str">
        <f>VLOOKUP(A921,Sheet2!$A$2:$G$96,4,FALSE)</f>
        <v>næringsstoff</v>
      </c>
      <c r="F921" s="1">
        <v>44865</v>
      </c>
      <c r="G921" t="str">
        <f t="shared" si="44"/>
        <v>inn</v>
      </c>
      <c r="H921" s="4">
        <v>5.8</v>
      </c>
      <c r="I921" t="b">
        <f t="shared" si="45"/>
        <v>0</v>
      </c>
      <c r="J921" s="4">
        <v>5.8</v>
      </c>
      <c r="K921">
        <f>IF(LEN(VLOOKUP(B921,Sheet2!$B$2:$G$96,5,FALSE))=0,"",VLOOKUP(B921,Sheet2!$B$2:$G$96,5,FALSE))</f>
        <v>10</v>
      </c>
      <c r="L921" t="str">
        <f>IF(LEN(VLOOKUP(B921,Sheet2!$B$2:$G$96,6,FALSE))=0,"",VLOOKUP(B921,Sheet2!$B$2:$G$96,6,FALSE))</f>
        <v/>
      </c>
      <c r="M921" t="b">
        <f t="shared" si="46"/>
        <v>0</v>
      </c>
      <c r="N921">
        <v>152</v>
      </c>
      <c r="O921" t="b">
        <f>VLOOKUP(A921,Sheet2!$A$2:$G$74,5,FALSE)</f>
        <v>1</v>
      </c>
    </row>
    <row r="922" spans="1:15" x14ac:dyDescent="0.25">
      <c r="A922" t="s">
        <v>184</v>
      </c>
      <c r="B922" t="str">
        <f>VLOOKUP($A922,Sheet2!$A$2:$B$82,2,FALSE)</f>
        <v>Tot P</v>
      </c>
      <c r="C922" t="s">
        <v>5</v>
      </c>
      <c r="D922" t="str">
        <f>VLOOKUP(A922,Sheet2!$A$2:$G$96,3,FALSE)</f>
        <v>vannparameter</v>
      </c>
      <c r="E922" t="str">
        <f>VLOOKUP(A922,Sheet2!$A$2:$G$96,4,FALSE)</f>
        <v>næringsstoff</v>
      </c>
      <c r="F922" s="1">
        <v>44872</v>
      </c>
      <c r="G922" t="str">
        <f t="shared" si="44"/>
        <v>inn</v>
      </c>
      <c r="H922" s="4">
        <v>7.5</v>
      </c>
      <c r="I922" t="b">
        <f t="shared" si="45"/>
        <v>0</v>
      </c>
      <c r="J922" s="4">
        <v>7.5</v>
      </c>
      <c r="K922">
        <f>IF(LEN(VLOOKUP(B922,Sheet2!$B$2:$G$96,5,FALSE))=0,"",VLOOKUP(B922,Sheet2!$B$2:$G$96,5,FALSE))</f>
        <v>10</v>
      </c>
      <c r="L922" t="str">
        <f>IF(LEN(VLOOKUP(B922,Sheet2!$B$2:$G$96,6,FALSE))=0,"",VLOOKUP(B922,Sheet2!$B$2:$G$96,6,FALSE))</f>
        <v/>
      </c>
      <c r="M922" t="b">
        <f t="shared" si="46"/>
        <v>0</v>
      </c>
      <c r="N922">
        <v>152</v>
      </c>
      <c r="O922" t="b">
        <f>VLOOKUP(A922,Sheet2!$A$2:$G$74,5,FALSE)</f>
        <v>1</v>
      </c>
    </row>
    <row r="923" spans="1:15" x14ac:dyDescent="0.25">
      <c r="A923" t="s">
        <v>184</v>
      </c>
      <c r="B923" t="str">
        <f>VLOOKUP($A923,Sheet2!$A$2:$B$82,2,FALSE)</f>
        <v>Tot P</v>
      </c>
      <c r="C923" t="s">
        <v>5</v>
      </c>
      <c r="D923" t="str">
        <f>VLOOKUP(A923,Sheet2!$A$2:$G$96,3,FALSE)</f>
        <v>vannparameter</v>
      </c>
      <c r="E923" t="str">
        <f>VLOOKUP(A923,Sheet2!$A$2:$G$96,4,FALSE)</f>
        <v>næringsstoff</v>
      </c>
      <c r="F923" s="1">
        <v>44879</v>
      </c>
      <c r="G923" t="str">
        <f t="shared" si="44"/>
        <v>inn</v>
      </c>
      <c r="H923" s="4">
        <v>6</v>
      </c>
      <c r="I923" t="b">
        <f t="shared" si="45"/>
        <v>0</v>
      </c>
      <c r="J923" s="4">
        <v>6</v>
      </c>
      <c r="K923">
        <f>IF(LEN(VLOOKUP(B923,Sheet2!$B$2:$G$96,5,FALSE))=0,"",VLOOKUP(B923,Sheet2!$B$2:$G$96,5,FALSE))</f>
        <v>10</v>
      </c>
      <c r="L923" t="str">
        <f>IF(LEN(VLOOKUP(B923,Sheet2!$B$2:$G$96,6,FALSE))=0,"",VLOOKUP(B923,Sheet2!$B$2:$G$96,6,FALSE))</f>
        <v/>
      </c>
      <c r="M923" t="b">
        <f t="shared" si="46"/>
        <v>0</v>
      </c>
      <c r="N923">
        <v>152</v>
      </c>
      <c r="O923" t="b">
        <f>VLOOKUP(A923,Sheet2!$A$2:$G$74,5,FALSE)</f>
        <v>1</v>
      </c>
    </row>
    <row r="924" spans="1:15" x14ac:dyDescent="0.25">
      <c r="A924" t="s">
        <v>184</v>
      </c>
      <c r="B924" t="str">
        <f>VLOOKUP($A924,Sheet2!$A$2:$B$82,2,FALSE)</f>
        <v>Tot P</v>
      </c>
      <c r="C924" t="s">
        <v>5</v>
      </c>
      <c r="D924" t="str">
        <f>VLOOKUP(A924,Sheet2!$A$2:$G$96,3,FALSE)</f>
        <v>vannparameter</v>
      </c>
      <c r="E924" t="str">
        <f>VLOOKUP(A924,Sheet2!$A$2:$G$96,4,FALSE)</f>
        <v>næringsstoff</v>
      </c>
      <c r="F924" s="1">
        <v>44886</v>
      </c>
      <c r="G924" t="str">
        <f t="shared" si="44"/>
        <v>inn</v>
      </c>
      <c r="H924" s="4">
        <v>12</v>
      </c>
      <c r="I924" t="b">
        <f t="shared" si="45"/>
        <v>0</v>
      </c>
      <c r="J924" s="4">
        <v>12</v>
      </c>
      <c r="K924">
        <f>IF(LEN(VLOOKUP(B924,Sheet2!$B$2:$G$96,5,FALSE))=0,"",VLOOKUP(B924,Sheet2!$B$2:$G$96,5,FALSE))</f>
        <v>10</v>
      </c>
      <c r="L924" t="str">
        <f>IF(LEN(VLOOKUP(B924,Sheet2!$B$2:$G$96,6,FALSE))=0,"",VLOOKUP(B924,Sheet2!$B$2:$G$96,6,FALSE))</f>
        <v/>
      </c>
      <c r="M924" t="b">
        <f t="shared" si="46"/>
        <v>1</v>
      </c>
      <c r="N924">
        <v>152</v>
      </c>
      <c r="O924" t="b">
        <f>VLOOKUP(A924,Sheet2!$A$2:$G$74,5,FALSE)</f>
        <v>1</v>
      </c>
    </row>
    <row r="925" spans="1:15" x14ac:dyDescent="0.25">
      <c r="A925" t="s">
        <v>184</v>
      </c>
      <c r="B925" t="str">
        <f>VLOOKUP($A925,Sheet2!$A$2:$B$82,2,FALSE)</f>
        <v>Tot P</v>
      </c>
      <c r="C925" t="s">
        <v>5</v>
      </c>
      <c r="D925" t="str">
        <f>VLOOKUP(A925,Sheet2!$A$2:$G$96,3,FALSE)</f>
        <v>vannparameter</v>
      </c>
      <c r="E925" t="str">
        <f>VLOOKUP(A925,Sheet2!$A$2:$G$96,4,FALSE)</f>
        <v>næringsstoff</v>
      </c>
      <c r="F925" s="1">
        <v>44907</v>
      </c>
      <c r="G925" t="str">
        <f t="shared" si="44"/>
        <v>inn</v>
      </c>
      <c r="H925" s="4">
        <v>8.5</v>
      </c>
      <c r="I925" t="b">
        <f t="shared" si="45"/>
        <v>0</v>
      </c>
      <c r="J925" s="4">
        <v>8.5</v>
      </c>
      <c r="K925">
        <f>IF(LEN(VLOOKUP(B925,Sheet2!$B$2:$G$96,5,FALSE))=0,"",VLOOKUP(B925,Sheet2!$B$2:$G$96,5,FALSE))</f>
        <v>10</v>
      </c>
      <c r="L925" t="str">
        <f>IF(LEN(VLOOKUP(B925,Sheet2!$B$2:$G$96,6,FALSE))=0,"",VLOOKUP(B925,Sheet2!$B$2:$G$96,6,FALSE))</f>
        <v/>
      </c>
      <c r="M925" t="b">
        <f t="shared" si="46"/>
        <v>0</v>
      </c>
      <c r="N925">
        <v>152</v>
      </c>
      <c r="O925" t="b">
        <f>VLOOKUP(A925,Sheet2!$A$2:$G$74,5,FALSE)</f>
        <v>1</v>
      </c>
    </row>
    <row r="926" spans="1:15" x14ac:dyDescent="0.25">
      <c r="A926" t="s">
        <v>184</v>
      </c>
      <c r="B926" t="str">
        <f>VLOOKUP($A926,Sheet2!$A$2:$B$82,2,FALSE)</f>
        <v>Tot P</v>
      </c>
      <c r="C926" t="s">
        <v>5</v>
      </c>
      <c r="D926" t="str">
        <f>VLOOKUP(A926,Sheet2!$A$2:$G$96,3,FALSE)</f>
        <v>vannparameter</v>
      </c>
      <c r="E926" t="str">
        <f>VLOOKUP(A926,Sheet2!$A$2:$G$96,4,FALSE)</f>
        <v>næringsstoff</v>
      </c>
      <c r="F926" s="1">
        <v>44970</v>
      </c>
      <c r="G926" t="str">
        <f t="shared" si="44"/>
        <v>inn</v>
      </c>
      <c r="H926" s="4">
        <v>15</v>
      </c>
      <c r="I926" t="b">
        <f t="shared" si="45"/>
        <v>0</v>
      </c>
      <c r="J926" s="4">
        <v>15</v>
      </c>
      <c r="K926">
        <f>IF(LEN(VLOOKUP(B926,Sheet2!$B$2:$G$96,5,FALSE))=0,"",VLOOKUP(B926,Sheet2!$B$2:$G$96,5,FALSE))</f>
        <v>10</v>
      </c>
      <c r="L926" t="str">
        <f>IF(LEN(VLOOKUP(B926,Sheet2!$B$2:$G$96,6,FALSE))=0,"",VLOOKUP(B926,Sheet2!$B$2:$G$96,6,FALSE))</f>
        <v/>
      </c>
      <c r="M926" t="b">
        <f t="shared" si="46"/>
        <v>1</v>
      </c>
      <c r="N926">
        <v>152</v>
      </c>
      <c r="O926" t="b">
        <f>VLOOKUP(A926,Sheet2!$A$2:$G$74,5,FALSE)</f>
        <v>1</v>
      </c>
    </row>
    <row r="927" spans="1:15" x14ac:dyDescent="0.25">
      <c r="A927" t="s">
        <v>184</v>
      </c>
      <c r="B927" t="str">
        <f>VLOOKUP($A927,Sheet2!$A$2:$B$82,2,FALSE)</f>
        <v>Tot P</v>
      </c>
      <c r="C927" t="s">
        <v>5</v>
      </c>
      <c r="D927" t="str">
        <f>VLOOKUP(A927,Sheet2!$A$2:$G$96,3,FALSE)</f>
        <v>vannparameter</v>
      </c>
      <c r="E927" t="str">
        <f>VLOOKUP(A927,Sheet2!$A$2:$G$96,4,FALSE)</f>
        <v>næringsstoff</v>
      </c>
      <c r="F927" s="1">
        <v>44984</v>
      </c>
      <c r="G927" t="str">
        <f t="shared" si="44"/>
        <v>inn</v>
      </c>
      <c r="H927" s="4">
        <v>9.6999999999999993</v>
      </c>
      <c r="I927" t="b">
        <f t="shared" si="45"/>
        <v>0</v>
      </c>
      <c r="J927" s="4">
        <v>9.6999999999999993</v>
      </c>
      <c r="K927">
        <f>IF(LEN(VLOOKUP(B927,Sheet2!$B$2:$G$96,5,FALSE))=0,"",VLOOKUP(B927,Sheet2!$B$2:$G$96,5,FALSE))</f>
        <v>10</v>
      </c>
      <c r="L927" t="str">
        <f>IF(LEN(VLOOKUP(B927,Sheet2!$B$2:$G$96,6,FALSE))=0,"",VLOOKUP(B927,Sheet2!$B$2:$G$96,6,FALSE))</f>
        <v/>
      </c>
      <c r="M927" t="b">
        <f t="shared" si="46"/>
        <v>0</v>
      </c>
      <c r="N927">
        <v>152</v>
      </c>
      <c r="O927" t="b">
        <f>VLOOKUP(A927,Sheet2!$A$2:$G$74,5,FALSE)</f>
        <v>1</v>
      </c>
    </row>
    <row r="928" spans="1:15" x14ac:dyDescent="0.25">
      <c r="A928" s="7" t="s">
        <v>184</v>
      </c>
      <c r="B928" t="str">
        <f>VLOOKUP($A928,Sheet2!$A$2:$B$82,2,FALSE)</f>
        <v>Tot P</v>
      </c>
      <c r="C928" t="s">
        <v>5</v>
      </c>
      <c r="D928" t="str">
        <f>VLOOKUP(A928,Sheet2!$A$2:$G$96,3,FALSE)</f>
        <v>vannparameter</v>
      </c>
      <c r="E928" t="str">
        <f>VLOOKUP(A928,Sheet2!$A$2:$G$96,4,FALSE)</f>
        <v>næringsstoff</v>
      </c>
      <c r="F928" s="1">
        <v>45000</v>
      </c>
      <c r="G928" t="str">
        <f t="shared" si="44"/>
        <v>inn</v>
      </c>
      <c r="H928" s="6">
        <v>99</v>
      </c>
      <c r="I928" t="b">
        <f t="shared" si="45"/>
        <v>0</v>
      </c>
      <c r="J928" s="4">
        <v>99</v>
      </c>
      <c r="K928">
        <f>IF(LEN(VLOOKUP(B928,Sheet2!$B$2:$G$96,5,FALSE))=0,"",VLOOKUP(B928,Sheet2!$B$2:$G$96,5,FALSE))</f>
        <v>10</v>
      </c>
      <c r="L928" t="str">
        <f>IF(LEN(VLOOKUP(B928,Sheet2!$B$2:$G$96,6,FALSE))=0,"",VLOOKUP(B928,Sheet2!$B$2:$G$96,6,FALSE))</f>
        <v/>
      </c>
      <c r="M928" t="b">
        <f t="shared" si="46"/>
        <v>1</v>
      </c>
      <c r="N928">
        <v>152</v>
      </c>
      <c r="O928" t="b">
        <f>VLOOKUP(A928,Sheet2!$A$2:$G$74,5,FALSE)</f>
        <v>1</v>
      </c>
    </row>
    <row r="929" spans="1:15" x14ac:dyDescent="0.25">
      <c r="A929" t="s">
        <v>184</v>
      </c>
      <c r="B929" t="str">
        <f>VLOOKUP($A929,Sheet2!$A$2:$B$82,2,FALSE)</f>
        <v>Tot P</v>
      </c>
      <c r="C929" t="s">
        <v>5</v>
      </c>
      <c r="D929" t="str">
        <f>VLOOKUP(A929,Sheet2!$A$2:$G$96,3,FALSE)</f>
        <v>vannparameter</v>
      </c>
      <c r="E929" t="str">
        <f>VLOOKUP(A929,Sheet2!$A$2:$G$96,4,FALSE)</f>
        <v>næringsstoff</v>
      </c>
      <c r="F929" s="1">
        <v>44858</v>
      </c>
      <c r="G929" t="str">
        <f t="shared" si="44"/>
        <v>ut</v>
      </c>
      <c r="H929" s="4">
        <v>1.5</v>
      </c>
      <c r="I929" t="b">
        <f t="shared" si="45"/>
        <v>0</v>
      </c>
      <c r="J929" s="4">
        <v>1.5</v>
      </c>
      <c r="K929">
        <f>IF(LEN(VLOOKUP(B929,Sheet2!$B$2:$G$96,5,FALSE))=0,"",VLOOKUP(B929,Sheet2!$B$2:$G$96,5,FALSE))</f>
        <v>10</v>
      </c>
      <c r="L929" t="str">
        <f>IF(LEN(VLOOKUP(B929,Sheet2!$B$2:$G$96,6,FALSE))=0,"",VLOOKUP(B929,Sheet2!$B$2:$G$96,6,FALSE))</f>
        <v/>
      </c>
      <c r="M929" t="b">
        <f t="shared" si="46"/>
        <v>0</v>
      </c>
      <c r="N929">
        <v>151</v>
      </c>
      <c r="O929" t="b">
        <f>VLOOKUP(A929,Sheet2!$A$2:$G$74,5,FALSE)</f>
        <v>1</v>
      </c>
    </row>
    <row r="930" spans="1:15" x14ac:dyDescent="0.25">
      <c r="A930" t="s">
        <v>184</v>
      </c>
      <c r="B930" t="str">
        <f>VLOOKUP($A930,Sheet2!$A$2:$B$82,2,FALSE)</f>
        <v>Tot P</v>
      </c>
      <c r="C930" t="s">
        <v>5</v>
      </c>
      <c r="D930" t="str">
        <f>VLOOKUP(A930,Sheet2!$A$2:$G$96,3,FALSE)</f>
        <v>vannparameter</v>
      </c>
      <c r="E930" t="str">
        <f>VLOOKUP(A930,Sheet2!$A$2:$G$96,4,FALSE)</f>
        <v>næringsstoff</v>
      </c>
      <c r="F930" s="1">
        <v>44865</v>
      </c>
      <c r="G930" t="str">
        <f t="shared" si="44"/>
        <v>ut</v>
      </c>
      <c r="H930" s="4">
        <v>1.6</v>
      </c>
      <c r="I930" t="b">
        <f t="shared" si="45"/>
        <v>0</v>
      </c>
      <c r="J930" s="4">
        <v>1.6</v>
      </c>
      <c r="K930">
        <f>IF(LEN(VLOOKUP(B930,Sheet2!$B$2:$G$96,5,FALSE))=0,"",VLOOKUP(B930,Sheet2!$B$2:$G$96,5,FALSE))</f>
        <v>10</v>
      </c>
      <c r="L930" t="str">
        <f>IF(LEN(VLOOKUP(B930,Sheet2!$B$2:$G$96,6,FALSE))=0,"",VLOOKUP(B930,Sheet2!$B$2:$G$96,6,FALSE))</f>
        <v/>
      </c>
      <c r="M930" t="b">
        <f t="shared" si="46"/>
        <v>0</v>
      </c>
      <c r="N930">
        <v>151</v>
      </c>
      <c r="O930" t="b">
        <f>VLOOKUP(A930,Sheet2!$A$2:$G$74,5,FALSE)</f>
        <v>1</v>
      </c>
    </row>
    <row r="931" spans="1:15" x14ac:dyDescent="0.25">
      <c r="A931" t="s">
        <v>184</v>
      </c>
      <c r="B931" t="str">
        <f>VLOOKUP($A931,Sheet2!$A$2:$B$82,2,FALSE)</f>
        <v>Tot P</v>
      </c>
      <c r="C931" t="s">
        <v>5</v>
      </c>
      <c r="D931" t="str">
        <f>VLOOKUP(A931,Sheet2!$A$2:$G$96,3,FALSE)</f>
        <v>vannparameter</v>
      </c>
      <c r="E931" t="str">
        <f>VLOOKUP(A931,Sheet2!$A$2:$G$96,4,FALSE)</f>
        <v>næringsstoff</v>
      </c>
      <c r="F931" s="1">
        <v>44872</v>
      </c>
      <c r="G931" t="str">
        <f t="shared" si="44"/>
        <v>ut</v>
      </c>
      <c r="H931" s="4">
        <v>1.1000000000000001</v>
      </c>
      <c r="I931" t="b">
        <f t="shared" si="45"/>
        <v>0</v>
      </c>
      <c r="J931" s="4">
        <v>1.1000000000000001</v>
      </c>
      <c r="K931">
        <f>IF(LEN(VLOOKUP(B931,Sheet2!$B$2:$G$96,5,FALSE))=0,"",VLOOKUP(B931,Sheet2!$B$2:$G$96,5,FALSE))</f>
        <v>10</v>
      </c>
      <c r="L931" t="str">
        <f>IF(LEN(VLOOKUP(B931,Sheet2!$B$2:$G$96,6,FALSE))=0,"",VLOOKUP(B931,Sheet2!$B$2:$G$96,6,FALSE))</f>
        <v/>
      </c>
      <c r="M931" t="b">
        <f t="shared" si="46"/>
        <v>0</v>
      </c>
      <c r="N931">
        <v>151</v>
      </c>
      <c r="O931" t="b">
        <f>VLOOKUP(A931,Sheet2!$A$2:$G$74,5,FALSE)</f>
        <v>1</v>
      </c>
    </row>
    <row r="932" spans="1:15" x14ac:dyDescent="0.25">
      <c r="A932" t="s">
        <v>184</v>
      </c>
      <c r="B932" t="str">
        <f>VLOOKUP($A932,Sheet2!$A$2:$B$82,2,FALSE)</f>
        <v>Tot P</v>
      </c>
      <c r="C932" t="s">
        <v>5</v>
      </c>
      <c r="D932" t="str">
        <f>VLOOKUP(A932,Sheet2!$A$2:$G$96,3,FALSE)</f>
        <v>vannparameter</v>
      </c>
      <c r="E932" t="str">
        <f>VLOOKUP(A932,Sheet2!$A$2:$G$96,4,FALSE)</f>
        <v>næringsstoff</v>
      </c>
      <c r="F932" s="1">
        <v>44879</v>
      </c>
      <c r="G932" t="str">
        <f t="shared" si="44"/>
        <v>ut</v>
      </c>
      <c r="H932" s="4">
        <v>1.1000000000000001</v>
      </c>
      <c r="I932" t="b">
        <f t="shared" si="45"/>
        <v>0</v>
      </c>
      <c r="J932" s="4">
        <v>1.1000000000000001</v>
      </c>
      <c r="K932">
        <f>IF(LEN(VLOOKUP(B932,Sheet2!$B$2:$G$96,5,FALSE))=0,"",VLOOKUP(B932,Sheet2!$B$2:$G$96,5,FALSE))</f>
        <v>10</v>
      </c>
      <c r="L932" t="str">
        <f>IF(LEN(VLOOKUP(B932,Sheet2!$B$2:$G$96,6,FALSE))=0,"",VLOOKUP(B932,Sheet2!$B$2:$G$96,6,FALSE))</f>
        <v/>
      </c>
      <c r="M932" t="b">
        <f t="shared" si="46"/>
        <v>0</v>
      </c>
      <c r="N932">
        <v>151</v>
      </c>
      <c r="O932" t="b">
        <f>VLOOKUP(A932,Sheet2!$A$2:$G$74,5,FALSE)</f>
        <v>1</v>
      </c>
    </row>
    <row r="933" spans="1:15" x14ac:dyDescent="0.25">
      <c r="A933" t="s">
        <v>184</v>
      </c>
      <c r="B933" t="str">
        <f>VLOOKUP($A933,Sheet2!$A$2:$B$82,2,FALSE)</f>
        <v>Tot P</v>
      </c>
      <c r="C933" t="s">
        <v>5</v>
      </c>
      <c r="D933" t="str">
        <f>VLOOKUP(A933,Sheet2!$A$2:$G$96,3,FALSE)</f>
        <v>vannparameter</v>
      </c>
      <c r="E933" t="str">
        <f>VLOOKUP(A933,Sheet2!$A$2:$G$96,4,FALSE)</f>
        <v>næringsstoff</v>
      </c>
      <c r="F933" s="1">
        <v>44886</v>
      </c>
      <c r="G933" t="str">
        <f t="shared" si="44"/>
        <v>ut</v>
      </c>
      <c r="H933" s="4">
        <v>1.1000000000000001</v>
      </c>
      <c r="I933" t="b">
        <f t="shared" si="45"/>
        <v>0</v>
      </c>
      <c r="J933" s="4">
        <v>1.1000000000000001</v>
      </c>
      <c r="K933">
        <f>IF(LEN(VLOOKUP(B933,Sheet2!$B$2:$G$96,5,FALSE))=0,"",VLOOKUP(B933,Sheet2!$B$2:$G$96,5,FALSE))</f>
        <v>10</v>
      </c>
      <c r="L933" t="str">
        <f>IF(LEN(VLOOKUP(B933,Sheet2!$B$2:$G$96,6,FALSE))=0,"",VLOOKUP(B933,Sheet2!$B$2:$G$96,6,FALSE))</f>
        <v/>
      </c>
      <c r="M933" t="b">
        <f t="shared" si="46"/>
        <v>0</v>
      </c>
      <c r="N933">
        <v>151</v>
      </c>
      <c r="O933" t="b">
        <f>VLOOKUP(A933,Sheet2!$A$2:$G$74,5,FALSE)</f>
        <v>1</v>
      </c>
    </row>
    <row r="934" spans="1:15" x14ac:dyDescent="0.25">
      <c r="A934" t="s">
        <v>184</v>
      </c>
      <c r="B934" t="str">
        <f>VLOOKUP($A934,Sheet2!$A$2:$B$82,2,FALSE)</f>
        <v>Tot P</v>
      </c>
      <c r="C934" t="s">
        <v>5</v>
      </c>
      <c r="D934" t="str">
        <f>VLOOKUP(A934,Sheet2!$A$2:$G$96,3,FALSE)</f>
        <v>vannparameter</v>
      </c>
      <c r="E934" t="str">
        <f>VLOOKUP(A934,Sheet2!$A$2:$G$96,4,FALSE)</f>
        <v>næringsstoff</v>
      </c>
      <c r="F934" s="1">
        <v>44907</v>
      </c>
      <c r="G934" t="str">
        <f t="shared" si="44"/>
        <v>ut</v>
      </c>
      <c r="H934" s="4">
        <v>3.1</v>
      </c>
      <c r="I934" t="b">
        <f t="shared" si="45"/>
        <v>0</v>
      </c>
      <c r="J934" s="4">
        <v>3.1</v>
      </c>
      <c r="K934">
        <f>IF(LEN(VLOOKUP(B934,Sheet2!$B$2:$G$96,5,FALSE))=0,"",VLOOKUP(B934,Sheet2!$B$2:$G$96,5,FALSE))</f>
        <v>10</v>
      </c>
      <c r="L934" t="str">
        <f>IF(LEN(VLOOKUP(B934,Sheet2!$B$2:$G$96,6,FALSE))=0,"",VLOOKUP(B934,Sheet2!$B$2:$G$96,6,FALSE))</f>
        <v/>
      </c>
      <c r="M934" t="b">
        <f t="shared" si="46"/>
        <v>0</v>
      </c>
      <c r="N934">
        <v>151</v>
      </c>
      <c r="O934" t="b">
        <f>VLOOKUP(A934,Sheet2!$A$2:$G$74,5,FALSE)</f>
        <v>1</v>
      </c>
    </row>
    <row r="935" spans="1:15" x14ac:dyDescent="0.25">
      <c r="A935" t="s">
        <v>184</v>
      </c>
      <c r="B935" t="str">
        <f>VLOOKUP($A935,Sheet2!$A$2:$B$82,2,FALSE)</f>
        <v>Tot P</v>
      </c>
      <c r="C935" t="s">
        <v>5</v>
      </c>
      <c r="D935" t="str">
        <f>VLOOKUP(A935,Sheet2!$A$2:$G$96,3,FALSE)</f>
        <v>vannparameter</v>
      </c>
      <c r="E935" t="str">
        <f>VLOOKUP(A935,Sheet2!$A$2:$G$96,4,FALSE)</f>
        <v>næringsstoff</v>
      </c>
      <c r="F935" s="1">
        <v>44970</v>
      </c>
      <c r="G935" t="str">
        <f t="shared" si="44"/>
        <v>ut</v>
      </c>
      <c r="H935" s="4">
        <v>1.9</v>
      </c>
      <c r="I935" t="b">
        <f t="shared" si="45"/>
        <v>0</v>
      </c>
      <c r="J935" s="4">
        <v>1.9</v>
      </c>
      <c r="K935">
        <f>IF(LEN(VLOOKUP(B935,Sheet2!$B$2:$G$96,5,FALSE))=0,"",VLOOKUP(B935,Sheet2!$B$2:$G$96,5,FALSE))</f>
        <v>10</v>
      </c>
      <c r="L935" t="str">
        <f>IF(LEN(VLOOKUP(B935,Sheet2!$B$2:$G$96,6,FALSE))=0,"",VLOOKUP(B935,Sheet2!$B$2:$G$96,6,FALSE))</f>
        <v/>
      </c>
      <c r="M935" t="b">
        <f t="shared" si="46"/>
        <v>0</v>
      </c>
      <c r="N935">
        <v>151</v>
      </c>
      <c r="O935" t="b">
        <f>VLOOKUP(A935,Sheet2!$A$2:$G$74,5,FALSE)</f>
        <v>1</v>
      </c>
    </row>
    <row r="936" spans="1:15" x14ac:dyDescent="0.25">
      <c r="A936" t="s">
        <v>184</v>
      </c>
      <c r="B936" t="str">
        <f>VLOOKUP($A936,Sheet2!$A$2:$B$82,2,FALSE)</f>
        <v>Tot P</v>
      </c>
      <c r="C936" t="s">
        <v>5</v>
      </c>
      <c r="D936" t="str">
        <f>VLOOKUP(A936,Sheet2!$A$2:$G$96,3,FALSE)</f>
        <v>vannparameter</v>
      </c>
      <c r="E936" t="str">
        <f>VLOOKUP(A936,Sheet2!$A$2:$G$96,4,FALSE)</f>
        <v>næringsstoff</v>
      </c>
      <c r="F936" s="1">
        <v>44984</v>
      </c>
      <c r="G936" t="str">
        <f t="shared" si="44"/>
        <v>ut</v>
      </c>
      <c r="H936" s="4">
        <v>0.27</v>
      </c>
      <c r="I936" t="b">
        <f t="shared" si="45"/>
        <v>0</v>
      </c>
      <c r="J936" s="4">
        <v>0.27</v>
      </c>
      <c r="K936">
        <f>IF(LEN(VLOOKUP(B936,Sheet2!$B$2:$G$96,5,FALSE))=0,"",VLOOKUP(B936,Sheet2!$B$2:$G$96,5,FALSE))</f>
        <v>10</v>
      </c>
      <c r="L936" t="str">
        <f>IF(LEN(VLOOKUP(B936,Sheet2!$B$2:$G$96,6,FALSE))=0,"",VLOOKUP(B936,Sheet2!$B$2:$G$96,6,FALSE))</f>
        <v/>
      </c>
      <c r="M936" t="b">
        <f t="shared" si="46"/>
        <v>0</v>
      </c>
      <c r="N936">
        <v>151</v>
      </c>
      <c r="O936" t="b">
        <f>VLOOKUP(A936,Sheet2!$A$2:$G$74,5,FALSE)</f>
        <v>1</v>
      </c>
    </row>
    <row r="937" spans="1:15" x14ac:dyDescent="0.25">
      <c r="A937" s="7" t="s">
        <v>184</v>
      </c>
      <c r="B937" t="str">
        <f>VLOOKUP($A937,Sheet2!$A$2:$B$82,2,FALSE)</f>
        <v>Tot P</v>
      </c>
      <c r="C937" t="s">
        <v>5</v>
      </c>
      <c r="D937" t="str">
        <f>VLOOKUP(A937,Sheet2!$A$2:$G$96,3,FALSE)</f>
        <v>vannparameter</v>
      </c>
      <c r="E937" t="str">
        <f>VLOOKUP(A937,Sheet2!$A$2:$G$96,4,FALSE)</f>
        <v>næringsstoff</v>
      </c>
      <c r="F937" s="1">
        <v>45000</v>
      </c>
      <c r="G937" t="str">
        <f t="shared" si="44"/>
        <v>ut</v>
      </c>
      <c r="H937" s="6">
        <v>0.25</v>
      </c>
      <c r="I937" t="b">
        <f t="shared" si="45"/>
        <v>0</v>
      </c>
      <c r="J937" s="4">
        <v>0.25</v>
      </c>
      <c r="K937">
        <f>IF(LEN(VLOOKUP(B937,Sheet2!$B$2:$G$96,5,FALSE))=0,"",VLOOKUP(B937,Sheet2!$B$2:$G$96,5,FALSE))</f>
        <v>10</v>
      </c>
      <c r="L937" t="str">
        <f>IF(LEN(VLOOKUP(B937,Sheet2!$B$2:$G$96,6,FALSE))=0,"",VLOOKUP(B937,Sheet2!$B$2:$G$96,6,FALSE))</f>
        <v/>
      </c>
      <c r="M937" t="b">
        <f t="shared" si="46"/>
        <v>0</v>
      </c>
      <c r="N937">
        <v>151</v>
      </c>
      <c r="O937" t="b">
        <f>VLOOKUP(A937,Sheet2!$A$2:$G$74,5,FALSE)</f>
        <v>1</v>
      </c>
    </row>
    <row r="938" spans="1:15" x14ac:dyDescent="0.25">
      <c r="A938" s="7" t="s">
        <v>183</v>
      </c>
      <c r="B938" t="str">
        <f>VLOOKUP($A938,Sheet2!$A$2:$B$82,2,FALSE)</f>
        <v>Tot N</v>
      </c>
      <c r="C938" t="s">
        <v>5</v>
      </c>
      <c r="D938" t="str">
        <f>VLOOKUP(A938,Sheet2!$A$2:$G$96,3,FALSE)</f>
        <v>vannparameter</v>
      </c>
      <c r="E938" t="str">
        <f>VLOOKUP(A938,Sheet2!$A$2:$G$96,4,FALSE)</f>
        <v>næringsstoff</v>
      </c>
      <c r="F938" s="1">
        <v>45000</v>
      </c>
      <c r="G938" t="str">
        <f t="shared" si="44"/>
        <v>slamtank</v>
      </c>
      <c r="H938" s="7"/>
      <c r="I938" t="str">
        <f t="shared" si="45"/>
        <v/>
      </c>
      <c r="J938" s="4" t="s">
        <v>119</v>
      </c>
      <c r="K938">
        <f>IF(LEN(VLOOKUP(B938,Sheet2!$B$2:$G$96,5,FALSE))=0,"",VLOOKUP(B938,Sheet2!$B$2:$G$96,5,FALSE))</f>
        <v>60</v>
      </c>
      <c r="L938" t="str">
        <f>IF(LEN(VLOOKUP(B938,Sheet2!$B$2:$G$96,6,FALSE))=0,"",VLOOKUP(B938,Sheet2!$B$2:$G$96,6,FALSE))</f>
        <v/>
      </c>
      <c r="M938" t="b">
        <f t="shared" si="46"/>
        <v>1</v>
      </c>
      <c r="N938">
        <v>153</v>
      </c>
      <c r="O938" t="b">
        <f>VLOOKUP(A938,Sheet2!$A$2:$G$74,5,FALSE)</f>
        <v>1</v>
      </c>
    </row>
    <row r="939" spans="1:15" x14ac:dyDescent="0.25">
      <c r="A939" t="s">
        <v>183</v>
      </c>
      <c r="B939" t="str">
        <f>VLOOKUP($A939,Sheet2!$A$2:$B$82,2,FALSE)</f>
        <v>Tot N</v>
      </c>
      <c r="C939" t="s">
        <v>5</v>
      </c>
      <c r="D939" t="str">
        <f>VLOOKUP(A939,Sheet2!$A$2:$G$96,3,FALSE)</f>
        <v>vannparameter</v>
      </c>
      <c r="E939" t="str">
        <f>VLOOKUP(A939,Sheet2!$A$2:$G$96,4,FALSE)</f>
        <v>næringsstoff</v>
      </c>
      <c r="F939" s="1">
        <v>44858</v>
      </c>
      <c r="G939" t="str">
        <f t="shared" si="44"/>
        <v>inn</v>
      </c>
      <c r="H939" s="4">
        <v>540</v>
      </c>
      <c r="I939" t="b">
        <f t="shared" si="45"/>
        <v>0</v>
      </c>
      <c r="J939" s="4">
        <v>540</v>
      </c>
      <c r="K939">
        <f>IF(LEN(VLOOKUP(B939,Sheet2!$B$2:$G$96,5,FALSE))=0,"",VLOOKUP(B939,Sheet2!$B$2:$G$96,5,FALSE))</f>
        <v>60</v>
      </c>
      <c r="L939" t="str">
        <f>IF(LEN(VLOOKUP(B939,Sheet2!$B$2:$G$96,6,FALSE))=0,"",VLOOKUP(B939,Sheet2!$B$2:$G$96,6,FALSE))</f>
        <v/>
      </c>
      <c r="M939" t="b">
        <f t="shared" si="46"/>
        <v>1</v>
      </c>
      <c r="N939">
        <v>152</v>
      </c>
      <c r="O939" t="b">
        <f>VLOOKUP(A939,Sheet2!$A$2:$G$74,5,FALSE)</f>
        <v>1</v>
      </c>
    </row>
    <row r="940" spans="1:15" x14ac:dyDescent="0.25">
      <c r="A940" t="s">
        <v>183</v>
      </c>
      <c r="B940" t="str">
        <f>VLOOKUP($A940,Sheet2!$A$2:$B$82,2,FALSE)</f>
        <v>Tot N</v>
      </c>
      <c r="C940" t="s">
        <v>5</v>
      </c>
      <c r="D940" t="str">
        <f>VLOOKUP(A940,Sheet2!$A$2:$G$96,3,FALSE)</f>
        <v>vannparameter</v>
      </c>
      <c r="E940" t="str">
        <f>VLOOKUP(A940,Sheet2!$A$2:$G$96,4,FALSE)</f>
        <v>næringsstoff</v>
      </c>
      <c r="F940" s="1">
        <v>44865</v>
      </c>
      <c r="G940" t="str">
        <f t="shared" si="44"/>
        <v>inn</v>
      </c>
      <c r="H940" s="4">
        <v>387</v>
      </c>
      <c r="I940" t="b">
        <f t="shared" si="45"/>
        <v>0</v>
      </c>
      <c r="J940" s="4">
        <v>387</v>
      </c>
      <c r="K940">
        <f>IF(LEN(VLOOKUP(B940,Sheet2!$B$2:$G$96,5,FALSE))=0,"",VLOOKUP(B940,Sheet2!$B$2:$G$96,5,FALSE))</f>
        <v>60</v>
      </c>
      <c r="L940" t="str">
        <f>IF(LEN(VLOOKUP(B940,Sheet2!$B$2:$G$96,6,FALSE))=0,"",VLOOKUP(B940,Sheet2!$B$2:$G$96,6,FALSE))</f>
        <v/>
      </c>
      <c r="M940" t="b">
        <f t="shared" si="46"/>
        <v>1</v>
      </c>
      <c r="N940">
        <v>152</v>
      </c>
      <c r="O940" t="b">
        <f>VLOOKUP(A940,Sheet2!$A$2:$G$74,5,FALSE)</f>
        <v>1</v>
      </c>
    </row>
    <row r="941" spans="1:15" x14ac:dyDescent="0.25">
      <c r="A941" t="s">
        <v>183</v>
      </c>
      <c r="B941" t="str">
        <f>VLOOKUP($A941,Sheet2!$A$2:$B$82,2,FALSE)</f>
        <v>Tot N</v>
      </c>
      <c r="C941" t="s">
        <v>5</v>
      </c>
      <c r="D941" t="str">
        <f>VLOOKUP(A941,Sheet2!$A$2:$G$96,3,FALSE)</f>
        <v>vannparameter</v>
      </c>
      <c r="E941" t="str">
        <f>VLOOKUP(A941,Sheet2!$A$2:$G$96,4,FALSE)</f>
        <v>næringsstoff</v>
      </c>
      <c r="F941" s="1">
        <v>44872</v>
      </c>
      <c r="G941" t="str">
        <f t="shared" si="44"/>
        <v>inn</v>
      </c>
      <c r="H941" s="4">
        <v>262</v>
      </c>
      <c r="I941" t="b">
        <f t="shared" si="45"/>
        <v>0</v>
      </c>
      <c r="J941" s="4">
        <v>262</v>
      </c>
      <c r="K941">
        <f>IF(LEN(VLOOKUP(B941,Sheet2!$B$2:$G$96,5,FALSE))=0,"",VLOOKUP(B941,Sheet2!$B$2:$G$96,5,FALSE))</f>
        <v>60</v>
      </c>
      <c r="L941" t="str">
        <f>IF(LEN(VLOOKUP(B941,Sheet2!$B$2:$G$96,6,FALSE))=0,"",VLOOKUP(B941,Sheet2!$B$2:$G$96,6,FALSE))</f>
        <v/>
      </c>
      <c r="M941" t="b">
        <f t="shared" si="46"/>
        <v>1</v>
      </c>
      <c r="N941">
        <v>152</v>
      </c>
      <c r="O941" t="b">
        <f>VLOOKUP(A941,Sheet2!$A$2:$G$74,5,FALSE)</f>
        <v>1</v>
      </c>
    </row>
    <row r="942" spans="1:15" x14ac:dyDescent="0.25">
      <c r="A942" t="s">
        <v>183</v>
      </c>
      <c r="B942" t="str">
        <f>VLOOKUP($A942,Sheet2!$A$2:$B$82,2,FALSE)</f>
        <v>Tot N</v>
      </c>
      <c r="C942" t="s">
        <v>5</v>
      </c>
      <c r="D942" t="str">
        <f>VLOOKUP(A942,Sheet2!$A$2:$G$96,3,FALSE)</f>
        <v>vannparameter</v>
      </c>
      <c r="E942" t="str">
        <f>VLOOKUP(A942,Sheet2!$A$2:$G$96,4,FALSE)</f>
        <v>næringsstoff</v>
      </c>
      <c r="F942" s="1">
        <v>44886</v>
      </c>
      <c r="G942" t="str">
        <f t="shared" si="44"/>
        <v>inn</v>
      </c>
      <c r="H942" s="4">
        <v>350</v>
      </c>
      <c r="I942" t="b">
        <f t="shared" si="45"/>
        <v>0</v>
      </c>
      <c r="J942" s="4">
        <v>350</v>
      </c>
      <c r="K942">
        <f>IF(LEN(VLOOKUP(B942,Sheet2!$B$2:$G$96,5,FALSE))=0,"",VLOOKUP(B942,Sheet2!$B$2:$G$96,5,FALSE))</f>
        <v>60</v>
      </c>
      <c r="L942" t="str">
        <f>IF(LEN(VLOOKUP(B942,Sheet2!$B$2:$G$96,6,FALSE))=0,"",VLOOKUP(B942,Sheet2!$B$2:$G$96,6,FALSE))</f>
        <v/>
      </c>
      <c r="M942" t="b">
        <f t="shared" si="46"/>
        <v>1</v>
      </c>
      <c r="N942">
        <v>152</v>
      </c>
      <c r="O942" t="b">
        <f>VLOOKUP(A942,Sheet2!$A$2:$G$74,5,FALSE)</f>
        <v>1</v>
      </c>
    </row>
    <row r="943" spans="1:15" x14ac:dyDescent="0.25">
      <c r="A943" t="s">
        <v>183</v>
      </c>
      <c r="B943" t="str">
        <f>VLOOKUP($A943,Sheet2!$A$2:$B$82,2,FALSE)</f>
        <v>Tot N</v>
      </c>
      <c r="C943" t="s">
        <v>5</v>
      </c>
      <c r="D943" t="str">
        <f>VLOOKUP(A943,Sheet2!$A$2:$G$96,3,FALSE)</f>
        <v>vannparameter</v>
      </c>
      <c r="E943" t="str">
        <f>VLOOKUP(A943,Sheet2!$A$2:$G$96,4,FALSE)</f>
        <v>næringsstoff</v>
      </c>
      <c r="F943" s="1">
        <v>44907</v>
      </c>
      <c r="G943" t="str">
        <f t="shared" si="44"/>
        <v>inn</v>
      </c>
      <c r="H943" s="4">
        <v>343</v>
      </c>
      <c r="I943" t="b">
        <f t="shared" si="45"/>
        <v>0</v>
      </c>
      <c r="J943" s="4">
        <v>343</v>
      </c>
      <c r="K943">
        <f>IF(LEN(VLOOKUP(B943,Sheet2!$B$2:$G$96,5,FALSE))=0,"",VLOOKUP(B943,Sheet2!$B$2:$G$96,5,FALSE))</f>
        <v>60</v>
      </c>
      <c r="L943" t="str">
        <f>IF(LEN(VLOOKUP(B943,Sheet2!$B$2:$G$96,6,FALSE))=0,"",VLOOKUP(B943,Sheet2!$B$2:$G$96,6,FALSE))</f>
        <v/>
      </c>
      <c r="M943" t="b">
        <f t="shared" si="46"/>
        <v>1</v>
      </c>
      <c r="N943">
        <v>152</v>
      </c>
      <c r="O943" t="b">
        <f>VLOOKUP(A943,Sheet2!$A$2:$G$74,5,FALSE)</f>
        <v>1</v>
      </c>
    </row>
    <row r="944" spans="1:15" x14ac:dyDescent="0.25">
      <c r="A944" t="s">
        <v>183</v>
      </c>
      <c r="B944" t="str">
        <f>VLOOKUP($A944,Sheet2!$A$2:$B$82,2,FALSE)</f>
        <v>Tot N</v>
      </c>
      <c r="C944" t="s">
        <v>5</v>
      </c>
      <c r="D944" t="str">
        <f>VLOOKUP(A944,Sheet2!$A$2:$G$96,3,FALSE)</f>
        <v>vannparameter</v>
      </c>
      <c r="E944" t="str">
        <f>VLOOKUP(A944,Sheet2!$A$2:$G$96,4,FALSE)</f>
        <v>næringsstoff</v>
      </c>
      <c r="F944" s="1">
        <v>44970</v>
      </c>
      <c r="G944" t="str">
        <f t="shared" si="44"/>
        <v>inn</v>
      </c>
      <c r="H944" s="4">
        <v>576</v>
      </c>
      <c r="I944" t="b">
        <f t="shared" si="45"/>
        <v>0</v>
      </c>
      <c r="J944" s="4">
        <v>576</v>
      </c>
      <c r="K944">
        <f>IF(LEN(VLOOKUP(B944,Sheet2!$B$2:$G$96,5,FALSE))=0,"",VLOOKUP(B944,Sheet2!$B$2:$G$96,5,FALSE))</f>
        <v>60</v>
      </c>
      <c r="L944" t="str">
        <f>IF(LEN(VLOOKUP(B944,Sheet2!$B$2:$G$96,6,FALSE))=0,"",VLOOKUP(B944,Sheet2!$B$2:$G$96,6,FALSE))</f>
        <v/>
      </c>
      <c r="M944" t="b">
        <f t="shared" si="46"/>
        <v>1</v>
      </c>
      <c r="N944">
        <v>152</v>
      </c>
      <c r="O944" t="b">
        <f>VLOOKUP(A944,Sheet2!$A$2:$G$74,5,FALSE)</f>
        <v>1</v>
      </c>
    </row>
    <row r="945" spans="1:15" x14ac:dyDescent="0.25">
      <c r="A945" t="s">
        <v>183</v>
      </c>
      <c r="B945" t="str">
        <f>VLOOKUP($A945,Sheet2!$A$2:$B$82,2,FALSE)</f>
        <v>Tot N</v>
      </c>
      <c r="C945" t="s">
        <v>5</v>
      </c>
      <c r="D945" t="str">
        <f>VLOOKUP(A945,Sheet2!$A$2:$G$96,3,FALSE)</f>
        <v>vannparameter</v>
      </c>
      <c r="E945" t="str">
        <f>VLOOKUP(A945,Sheet2!$A$2:$G$96,4,FALSE)</f>
        <v>næringsstoff</v>
      </c>
      <c r="F945" s="1">
        <v>44984</v>
      </c>
      <c r="G945" t="str">
        <f t="shared" si="44"/>
        <v>inn</v>
      </c>
      <c r="H945" s="4">
        <v>383</v>
      </c>
      <c r="I945" t="b">
        <f t="shared" si="45"/>
        <v>0</v>
      </c>
      <c r="J945" s="4">
        <v>383</v>
      </c>
      <c r="K945">
        <f>IF(LEN(VLOOKUP(B945,Sheet2!$B$2:$G$96,5,FALSE))=0,"",VLOOKUP(B945,Sheet2!$B$2:$G$96,5,FALSE))</f>
        <v>60</v>
      </c>
      <c r="L945" t="str">
        <f>IF(LEN(VLOOKUP(B945,Sheet2!$B$2:$G$96,6,FALSE))=0,"",VLOOKUP(B945,Sheet2!$B$2:$G$96,6,FALSE))</f>
        <v/>
      </c>
      <c r="M945" t="b">
        <f t="shared" si="46"/>
        <v>1</v>
      </c>
      <c r="N945">
        <v>152</v>
      </c>
      <c r="O945" t="b">
        <f>VLOOKUP(A945,Sheet2!$A$2:$G$74,5,FALSE)</f>
        <v>1</v>
      </c>
    </row>
    <row r="946" spans="1:15" x14ac:dyDescent="0.25">
      <c r="A946" t="s">
        <v>183</v>
      </c>
      <c r="B946" t="str">
        <f>VLOOKUP($A946,Sheet2!$A$2:$B$82,2,FALSE)</f>
        <v>Tot N</v>
      </c>
      <c r="C946" t="s">
        <v>5</v>
      </c>
      <c r="D946" t="str">
        <f>VLOOKUP(A946,Sheet2!$A$2:$G$96,3,FALSE)</f>
        <v>vannparameter</v>
      </c>
      <c r="E946" t="str">
        <f>VLOOKUP(A946,Sheet2!$A$2:$G$96,4,FALSE)</f>
        <v>næringsstoff</v>
      </c>
      <c r="F946" s="1">
        <v>44879</v>
      </c>
      <c r="G946" t="str">
        <f t="shared" si="44"/>
        <v>inn</v>
      </c>
      <c r="H946" s="4">
        <v>315</v>
      </c>
      <c r="I946" t="b">
        <f t="shared" si="45"/>
        <v>0</v>
      </c>
      <c r="J946" s="4">
        <v>315</v>
      </c>
      <c r="K946">
        <f>IF(LEN(VLOOKUP(B946,Sheet2!$B$2:$G$96,5,FALSE))=0,"",VLOOKUP(B946,Sheet2!$B$2:$G$96,5,FALSE))</f>
        <v>60</v>
      </c>
      <c r="L946" t="str">
        <f>IF(LEN(VLOOKUP(B946,Sheet2!$B$2:$G$96,6,FALSE))=0,"",VLOOKUP(B946,Sheet2!$B$2:$G$96,6,FALSE))</f>
        <v/>
      </c>
      <c r="M946" t="b">
        <f t="shared" si="46"/>
        <v>1</v>
      </c>
      <c r="N946">
        <v>152</v>
      </c>
      <c r="O946" t="b">
        <f>VLOOKUP(A946,Sheet2!$A$2:$G$74,5,FALSE)</f>
        <v>1</v>
      </c>
    </row>
    <row r="947" spans="1:15" x14ac:dyDescent="0.25">
      <c r="A947" s="7" t="s">
        <v>183</v>
      </c>
      <c r="B947" t="str">
        <f>VLOOKUP($A947,Sheet2!$A$2:$B$82,2,FALSE)</f>
        <v>Tot N</v>
      </c>
      <c r="C947" t="s">
        <v>5</v>
      </c>
      <c r="D947" t="str">
        <f>VLOOKUP(A947,Sheet2!$A$2:$G$96,3,FALSE)</f>
        <v>vannparameter</v>
      </c>
      <c r="E947" t="str">
        <f>VLOOKUP(A947,Sheet2!$A$2:$G$96,4,FALSE)</f>
        <v>næringsstoff</v>
      </c>
      <c r="F947" s="1">
        <v>45000</v>
      </c>
      <c r="G947" t="str">
        <f t="shared" si="44"/>
        <v>inn</v>
      </c>
      <c r="H947" s="6">
        <v>382</v>
      </c>
      <c r="I947" t="b">
        <f t="shared" si="45"/>
        <v>0</v>
      </c>
      <c r="J947" s="4">
        <v>382</v>
      </c>
      <c r="K947">
        <f>IF(LEN(VLOOKUP(B947,Sheet2!$B$2:$G$96,5,FALSE))=0,"",VLOOKUP(B947,Sheet2!$B$2:$G$96,5,FALSE))</f>
        <v>60</v>
      </c>
      <c r="L947" t="str">
        <f>IF(LEN(VLOOKUP(B947,Sheet2!$B$2:$G$96,6,FALSE))=0,"",VLOOKUP(B947,Sheet2!$B$2:$G$96,6,FALSE))</f>
        <v/>
      </c>
      <c r="M947" t="b">
        <f t="shared" si="46"/>
        <v>1</v>
      </c>
      <c r="N947">
        <v>152</v>
      </c>
      <c r="O947" t="b">
        <f>VLOOKUP(A947,Sheet2!$A$2:$G$74,5,FALSE)</f>
        <v>1</v>
      </c>
    </row>
    <row r="948" spans="1:15" x14ac:dyDescent="0.25">
      <c r="A948" t="s">
        <v>183</v>
      </c>
      <c r="B948" t="str">
        <f>VLOOKUP($A948,Sheet2!$A$2:$B$82,2,FALSE)</f>
        <v>Tot N</v>
      </c>
      <c r="C948" t="s">
        <v>5</v>
      </c>
      <c r="D948" t="str">
        <f>VLOOKUP(A948,Sheet2!$A$2:$G$96,3,FALSE)</f>
        <v>vannparameter</v>
      </c>
      <c r="E948" t="str">
        <f>VLOOKUP(A948,Sheet2!$A$2:$G$96,4,FALSE)</f>
        <v>næringsstoff</v>
      </c>
      <c r="F948" s="1">
        <v>44858</v>
      </c>
      <c r="G948" t="str">
        <f t="shared" si="44"/>
        <v>ut</v>
      </c>
      <c r="H948" s="4">
        <v>526</v>
      </c>
      <c r="I948" t="b">
        <f t="shared" si="45"/>
        <v>0</v>
      </c>
      <c r="J948" s="4">
        <v>526</v>
      </c>
      <c r="K948">
        <f>IF(LEN(VLOOKUP(B948,Sheet2!$B$2:$G$96,5,FALSE))=0,"",VLOOKUP(B948,Sheet2!$B$2:$G$96,5,FALSE))</f>
        <v>60</v>
      </c>
      <c r="L948" t="str">
        <f>IF(LEN(VLOOKUP(B948,Sheet2!$B$2:$G$96,6,FALSE))=0,"",VLOOKUP(B948,Sheet2!$B$2:$G$96,6,FALSE))</f>
        <v/>
      </c>
      <c r="M948" t="b">
        <f t="shared" si="46"/>
        <v>1</v>
      </c>
      <c r="N948">
        <v>151</v>
      </c>
      <c r="O948" t="b">
        <f>VLOOKUP(A948,Sheet2!$A$2:$G$74,5,FALSE)</f>
        <v>1</v>
      </c>
    </row>
    <row r="949" spans="1:15" x14ac:dyDescent="0.25">
      <c r="A949" t="s">
        <v>183</v>
      </c>
      <c r="B949" t="str">
        <f>VLOOKUP($A949,Sheet2!$A$2:$B$82,2,FALSE)</f>
        <v>Tot N</v>
      </c>
      <c r="C949" t="s">
        <v>5</v>
      </c>
      <c r="D949" t="str">
        <f>VLOOKUP(A949,Sheet2!$A$2:$G$96,3,FALSE)</f>
        <v>vannparameter</v>
      </c>
      <c r="E949" t="str">
        <f>VLOOKUP(A949,Sheet2!$A$2:$G$96,4,FALSE)</f>
        <v>næringsstoff</v>
      </c>
      <c r="F949" s="1">
        <v>44865</v>
      </c>
      <c r="G949" t="str">
        <f t="shared" si="44"/>
        <v>ut</v>
      </c>
      <c r="H949" s="4">
        <v>388</v>
      </c>
      <c r="I949" t="b">
        <f t="shared" si="45"/>
        <v>0</v>
      </c>
      <c r="J949" s="4">
        <v>388</v>
      </c>
      <c r="K949">
        <f>IF(LEN(VLOOKUP(B949,Sheet2!$B$2:$G$96,5,FALSE))=0,"",VLOOKUP(B949,Sheet2!$B$2:$G$96,5,FALSE))</f>
        <v>60</v>
      </c>
      <c r="L949" t="str">
        <f>IF(LEN(VLOOKUP(B949,Sheet2!$B$2:$G$96,6,FALSE))=0,"",VLOOKUP(B949,Sheet2!$B$2:$G$96,6,FALSE))</f>
        <v/>
      </c>
      <c r="M949" t="b">
        <f t="shared" si="46"/>
        <v>1</v>
      </c>
      <c r="N949">
        <v>151</v>
      </c>
      <c r="O949" t="b">
        <f>VLOOKUP(A949,Sheet2!$A$2:$G$74,5,FALSE)</f>
        <v>1</v>
      </c>
    </row>
    <row r="950" spans="1:15" x14ac:dyDescent="0.25">
      <c r="A950" t="s">
        <v>183</v>
      </c>
      <c r="B950" t="str">
        <f>VLOOKUP($A950,Sheet2!$A$2:$B$82,2,FALSE)</f>
        <v>Tot N</v>
      </c>
      <c r="C950" t="s">
        <v>5</v>
      </c>
      <c r="D950" t="str">
        <f>VLOOKUP(A950,Sheet2!$A$2:$G$96,3,FALSE)</f>
        <v>vannparameter</v>
      </c>
      <c r="E950" t="str">
        <f>VLOOKUP(A950,Sheet2!$A$2:$G$96,4,FALSE)</f>
        <v>næringsstoff</v>
      </c>
      <c r="F950" s="1">
        <v>44872</v>
      </c>
      <c r="G950" t="str">
        <f t="shared" si="44"/>
        <v>ut</v>
      </c>
      <c r="H950" s="4">
        <v>268</v>
      </c>
      <c r="I950" t="b">
        <f t="shared" si="45"/>
        <v>0</v>
      </c>
      <c r="J950" s="4">
        <v>268</v>
      </c>
      <c r="K950">
        <f>IF(LEN(VLOOKUP(B950,Sheet2!$B$2:$G$96,5,FALSE))=0,"",VLOOKUP(B950,Sheet2!$B$2:$G$96,5,FALSE))</f>
        <v>60</v>
      </c>
      <c r="L950" t="str">
        <f>IF(LEN(VLOOKUP(B950,Sheet2!$B$2:$G$96,6,FALSE))=0,"",VLOOKUP(B950,Sheet2!$B$2:$G$96,6,FALSE))</f>
        <v/>
      </c>
      <c r="M950" t="b">
        <f t="shared" si="46"/>
        <v>1</v>
      </c>
      <c r="N950">
        <v>151</v>
      </c>
      <c r="O950" t="b">
        <f>VLOOKUP(A950,Sheet2!$A$2:$G$74,5,FALSE)</f>
        <v>1</v>
      </c>
    </row>
    <row r="951" spans="1:15" x14ac:dyDescent="0.25">
      <c r="A951" t="s">
        <v>183</v>
      </c>
      <c r="B951" t="str">
        <f>VLOOKUP($A951,Sheet2!$A$2:$B$82,2,FALSE)</f>
        <v>Tot N</v>
      </c>
      <c r="C951" t="s">
        <v>5</v>
      </c>
      <c r="D951" t="str">
        <f>VLOOKUP(A951,Sheet2!$A$2:$G$96,3,FALSE)</f>
        <v>vannparameter</v>
      </c>
      <c r="E951" t="str">
        <f>VLOOKUP(A951,Sheet2!$A$2:$G$96,4,FALSE)</f>
        <v>næringsstoff</v>
      </c>
      <c r="F951" s="1">
        <v>44886</v>
      </c>
      <c r="G951" t="str">
        <f t="shared" si="44"/>
        <v>ut</v>
      </c>
      <c r="H951" s="4">
        <v>355</v>
      </c>
      <c r="I951" t="b">
        <f t="shared" si="45"/>
        <v>0</v>
      </c>
      <c r="J951" s="4">
        <v>355</v>
      </c>
      <c r="K951">
        <f>IF(LEN(VLOOKUP(B951,Sheet2!$B$2:$G$96,5,FALSE))=0,"",VLOOKUP(B951,Sheet2!$B$2:$G$96,5,FALSE))</f>
        <v>60</v>
      </c>
      <c r="L951" t="str">
        <f>IF(LEN(VLOOKUP(B951,Sheet2!$B$2:$G$96,6,FALSE))=0,"",VLOOKUP(B951,Sheet2!$B$2:$G$96,6,FALSE))</f>
        <v/>
      </c>
      <c r="M951" t="b">
        <f t="shared" si="46"/>
        <v>1</v>
      </c>
      <c r="N951">
        <v>151</v>
      </c>
      <c r="O951" t="b">
        <f>VLOOKUP(A951,Sheet2!$A$2:$G$74,5,FALSE)</f>
        <v>1</v>
      </c>
    </row>
    <row r="952" spans="1:15" x14ac:dyDescent="0.25">
      <c r="A952" t="s">
        <v>183</v>
      </c>
      <c r="B952" t="str">
        <f>VLOOKUP($A952,Sheet2!$A$2:$B$82,2,FALSE)</f>
        <v>Tot N</v>
      </c>
      <c r="C952" t="s">
        <v>5</v>
      </c>
      <c r="D952" t="str">
        <f>VLOOKUP(A952,Sheet2!$A$2:$G$96,3,FALSE)</f>
        <v>vannparameter</v>
      </c>
      <c r="E952" t="str">
        <f>VLOOKUP(A952,Sheet2!$A$2:$G$96,4,FALSE)</f>
        <v>næringsstoff</v>
      </c>
      <c r="F952" s="1">
        <v>44907</v>
      </c>
      <c r="G952" t="str">
        <f t="shared" si="44"/>
        <v>ut</v>
      </c>
      <c r="H952" s="4">
        <v>639</v>
      </c>
      <c r="I952" t="b">
        <f t="shared" si="45"/>
        <v>0</v>
      </c>
      <c r="J952" s="4">
        <v>639</v>
      </c>
      <c r="K952">
        <f>IF(LEN(VLOOKUP(B952,Sheet2!$B$2:$G$96,5,FALSE))=0,"",VLOOKUP(B952,Sheet2!$B$2:$G$96,5,FALSE))</f>
        <v>60</v>
      </c>
      <c r="L952" t="str">
        <f>IF(LEN(VLOOKUP(B952,Sheet2!$B$2:$G$96,6,FALSE))=0,"",VLOOKUP(B952,Sheet2!$B$2:$G$96,6,FALSE))</f>
        <v/>
      </c>
      <c r="M952" t="b">
        <f t="shared" si="46"/>
        <v>1</v>
      </c>
      <c r="N952">
        <v>151</v>
      </c>
      <c r="O952" t="b">
        <f>VLOOKUP(A952,Sheet2!$A$2:$G$74,5,FALSE)</f>
        <v>1</v>
      </c>
    </row>
    <row r="953" spans="1:15" x14ac:dyDescent="0.25">
      <c r="A953" t="s">
        <v>183</v>
      </c>
      <c r="B953" t="str">
        <f>VLOOKUP($A953,Sheet2!$A$2:$B$82,2,FALSE)</f>
        <v>Tot N</v>
      </c>
      <c r="C953" t="s">
        <v>5</v>
      </c>
      <c r="D953" t="str">
        <f>VLOOKUP(A953,Sheet2!$A$2:$G$96,3,FALSE)</f>
        <v>vannparameter</v>
      </c>
      <c r="E953" t="str">
        <f>VLOOKUP(A953,Sheet2!$A$2:$G$96,4,FALSE)</f>
        <v>næringsstoff</v>
      </c>
      <c r="F953" s="1">
        <v>44970</v>
      </c>
      <c r="G953" t="str">
        <f t="shared" si="44"/>
        <v>ut</v>
      </c>
      <c r="H953" s="4">
        <v>543</v>
      </c>
      <c r="I953" t="b">
        <f t="shared" si="45"/>
        <v>0</v>
      </c>
      <c r="J953" s="4">
        <v>543</v>
      </c>
      <c r="K953">
        <f>IF(LEN(VLOOKUP(B953,Sheet2!$B$2:$G$96,5,FALSE))=0,"",VLOOKUP(B953,Sheet2!$B$2:$G$96,5,FALSE))</f>
        <v>60</v>
      </c>
      <c r="L953" t="str">
        <f>IF(LEN(VLOOKUP(B953,Sheet2!$B$2:$G$96,6,FALSE))=0,"",VLOOKUP(B953,Sheet2!$B$2:$G$96,6,FALSE))</f>
        <v/>
      </c>
      <c r="M953" t="b">
        <f t="shared" si="46"/>
        <v>1</v>
      </c>
      <c r="N953">
        <v>151</v>
      </c>
      <c r="O953" t="b">
        <f>VLOOKUP(A953,Sheet2!$A$2:$G$74,5,FALSE)</f>
        <v>1</v>
      </c>
    </row>
    <row r="954" spans="1:15" x14ac:dyDescent="0.25">
      <c r="A954" t="s">
        <v>183</v>
      </c>
      <c r="B954" t="str">
        <f>VLOOKUP($A954,Sheet2!$A$2:$B$82,2,FALSE)</f>
        <v>Tot N</v>
      </c>
      <c r="C954" t="s">
        <v>5</v>
      </c>
      <c r="D954" t="str">
        <f>VLOOKUP(A954,Sheet2!$A$2:$G$96,3,FALSE)</f>
        <v>vannparameter</v>
      </c>
      <c r="E954" t="str">
        <f>VLOOKUP(A954,Sheet2!$A$2:$G$96,4,FALSE)</f>
        <v>næringsstoff</v>
      </c>
      <c r="F954" s="1">
        <v>44984</v>
      </c>
      <c r="G954" t="str">
        <f t="shared" si="44"/>
        <v>ut</v>
      </c>
      <c r="H954" s="4">
        <v>361</v>
      </c>
      <c r="I954" t="b">
        <f t="shared" si="45"/>
        <v>0</v>
      </c>
      <c r="J954" s="4">
        <v>361</v>
      </c>
      <c r="K954">
        <f>IF(LEN(VLOOKUP(B954,Sheet2!$B$2:$G$96,5,FALSE))=0,"",VLOOKUP(B954,Sheet2!$B$2:$G$96,5,FALSE))</f>
        <v>60</v>
      </c>
      <c r="L954" t="str">
        <f>IF(LEN(VLOOKUP(B954,Sheet2!$B$2:$G$96,6,FALSE))=0,"",VLOOKUP(B954,Sheet2!$B$2:$G$96,6,FALSE))</f>
        <v/>
      </c>
      <c r="M954" t="b">
        <f t="shared" si="46"/>
        <v>1</v>
      </c>
      <c r="N954">
        <v>151</v>
      </c>
      <c r="O954" t="b">
        <f>VLOOKUP(A954,Sheet2!$A$2:$G$74,5,FALSE)</f>
        <v>1</v>
      </c>
    </row>
    <row r="955" spans="1:15" x14ac:dyDescent="0.25">
      <c r="A955" t="s">
        <v>183</v>
      </c>
      <c r="B955" t="str">
        <f>VLOOKUP($A955,Sheet2!$A$2:$B$82,2,FALSE)</f>
        <v>Tot N</v>
      </c>
      <c r="C955" t="s">
        <v>5</v>
      </c>
      <c r="D955" t="str">
        <f>VLOOKUP(A955,Sheet2!$A$2:$G$96,3,FALSE)</f>
        <v>vannparameter</v>
      </c>
      <c r="E955" t="str">
        <f>VLOOKUP(A955,Sheet2!$A$2:$G$96,4,FALSE)</f>
        <v>næringsstoff</v>
      </c>
      <c r="F955" s="1">
        <v>44879</v>
      </c>
      <c r="G955" t="str">
        <f t="shared" si="44"/>
        <v>ut</v>
      </c>
      <c r="H955" s="4">
        <v>144</v>
      </c>
      <c r="I955" t="b">
        <f t="shared" si="45"/>
        <v>0</v>
      </c>
      <c r="J955" s="4">
        <v>144</v>
      </c>
      <c r="K955">
        <f>IF(LEN(VLOOKUP(B955,Sheet2!$B$2:$G$96,5,FALSE))=0,"",VLOOKUP(B955,Sheet2!$B$2:$G$96,5,FALSE))</f>
        <v>60</v>
      </c>
      <c r="L955" t="str">
        <f>IF(LEN(VLOOKUP(B955,Sheet2!$B$2:$G$96,6,FALSE))=0,"",VLOOKUP(B955,Sheet2!$B$2:$G$96,6,FALSE))</f>
        <v/>
      </c>
      <c r="M955" t="b">
        <f t="shared" si="46"/>
        <v>1</v>
      </c>
      <c r="N955">
        <v>151</v>
      </c>
      <c r="O955" t="b">
        <f>VLOOKUP(A955,Sheet2!$A$2:$G$74,5,FALSE)</f>
        <v>1</v>
      </c>
    </row>
    <row r="956" spans="1:15" x14ac:dyDescent="0.25">
      <c r="A956" s="7" t="s">
        <v>183</v>
      </c>
      <c r="B956" t="str">
        <f>VLOOKUP($A956,Sheet2!$A$2:$B$82,2,FALSE)</f>
        <v>Tot N</v>
      </c>
      <c r="C956" t="s">
        <v>5</v>
      </c>
      <c r="D956" t="str">
        <f>VLOOKUP(A956,Sheet2!$A$2:$G$96,3,FALSE)</f>
        <v>vannparameter</v>
      </c>
      <c r="E956" t="str">
        <f>VLOOKUP(A956,Sheet2!$A$2:$G$96,4,FALSE)</f>
        <v>næringsstoff</v>
      </c>
      <c r="F956" s="1">
        <v>45000</v>
      </c>
      <c r="G956" t="str">
        <f t="shared" si="44"/>
        <v>ut</v>
      </c>
      <c r="H956" s="6">
        <v>421</v>
      </c>
      <c r="I956" t="b">
        <f t="shared" si="45"/>
        <v>0</v>
      </c>
      <c r="J956" s="4">
        <v>421</v>
      </c>
      <c r="K956">
        <f>IF(LEN(VLOOKUP(B956,Sheet2!$B$2:$G$96,5,FALSE))=0,"",VLOOKUP(B956,Sheet2!$B$2:$G$96,5,FALSE))</f>
        <v>60</v>
      </c>
      <c r="L956" t="str">
        <f>IF(LEN(VLOOKUP(B956,Sheet2!$B$2:$G$96,6,FALSE))=0,"",VLOOKUP(B956,Sheet2!$B$2:$G$96,6,FALSE))</f>
        <v/>
      </c>
      <c r="M956" t="b">
        <f t="shared" si="46"/>
        <v>1</v>
      </c>
      <c r="N956">
        <v>151</v>
      </c>
      <c r="O956" t="b">
        <f>VLOOKUP(A956,Sheet2!$A$2:$G$74,5,FALSE)</f>
        <v>1</v>
      </c>
    </row>
    <row r="957" spans="1:15" x14ac:dyDescent="0.25">
      <c r="A957" s="7" t="s">
        <v>182</v>
      </c>
      <c r="B957" t="str">
        <f>VLOOKUP($A957,Sheet2!$A$2:$B$82,2,FALSE)</f>
        <v>TOC</v>
      </c>
      <c r="C957" s="7" t="s">
        <v>118</v>
      </c>
      <c r="D957" t="str">
        <f>VLOOKUP(A957,Sheet2!$A$2:$G$96,3,FALSE)</f>
        <v>vannparameter</v>
      </c>
      <c r="E957" t="str">
        <f>VLOOKUP(A957,Sheet2!$A$2:$G$96,4,FALSE)</f>
        <v>organisk materiale</v>
      </c>
      <c r="F957" s="1">
        <v>45000</v>
      </c>
      <c r="G957" t="str">
        <f t="shared" si="44"/>
        <v>slamtank</v>
      </c>
      <c r="H957" s="7"/>
      <c r="I957" t="str">
        <f t="shared" si="45"/>
        <v/>
      </c>
      <c r="J957" s="4" t="s">
        <v>119</v>
      </c>
      <c r="K957">
        <f>IF(LEN(VLOOKUP(B957,Sheet2!$B$2:$G$96,5,FALSE))=0,"",VLOOKUP(B957,Sheet2!$B$2:$G$96,5,FALSE))</f>
        <v>120</v>
      </c>
      <c r="L957" t="str">
        <f>IF(LEN(VLOOKUP(B957,Sheet2!$B$2:$G$96,6,FALSE))=0,"",VLOOKUP(B957,Sheet2!$B$2:$G$96,6,FALSE))</f>
        <v/>
      </c>
      <c r="M957" t="b">
        <f t="shared" si="46"/>
        <v>1</v>
      </c>
      <c r="N957">
        <v>153</v>
      </c>
      <c r="O957" t="b">
        <f>VLOOKUP(A957,Sheet2!$A$2:$G$74,5,FALSE)</f>
        <v>1</v>
      </c>
    </row>
    <row r="958" spans="1:15" x14ac:dyDescent="0.25">
      <c r="A958" s="7" t="s">
        <v>182</v>
      </c>
      <c r="B958" t="str">
        <f>VLOOKUP($A958,Sheet2!$A$2:$B$82,2,FALSE)</f>
        <v>TOC</v>
      </c>
      <c r="C958" s="7" t="s">
        <v>118</v>
      </c>
      <c r="D958" t="str">
        <f>VLOOKUP(A958,Sheet2!$A$2:$G$96,3,FALSE)</f>
        <v>vannparameter</v>
      </c>
      <c r="E958" t="str">
        <f>VLOOKUP(A958,Sheet2!$A$2:$G$96,4,FALSE)</f>
        <v>organisk materiale</v>
      </c>
      <c r="F958" s="1">
        <v>45000</v>
      </c>
      <c r="G958" t="str">
        <f t="shared" si="44"/>
        <v>inn</v>
      </c>
      <c r="H958" s="6"/>
      <c r="I958" t="str">
        <f t="shared" si="45"/>
        <v/>
      </c>
      <c r="J958" s="4" t="s">
        <v>119</v>
      </c>
      <c r="K958">
        <f>IF(LEN(VLOOKUP(B958,Sheet2!$B$2:$G$96,5,FALSE))=0,"",VLOOKUP(B958,Sheet2!$B$2:$G$96,5,FALSE))</f>
        <v>120</v>
      </c>
      <c r="L958" t="str">
        <f>IF(LEN(VLOOKUP(B958,Sheet2!$B$2:$G$96,6,FALSE))=0,"",VLOOKUP(B958,Sheet2!$B$2:$G$96,6,FALSE))</f>
        <v/>
      </c>
      <c r="M958" t="b">
        <f t="shared" si="46"/>
        <v>1</v>
      </c>
      <c r="N958">
        <v>152</v>
      </c>
      <c r="O958" t="b">
        <f>VLOOKUP(A958,Sheet2!$A$2:$G$74,5,FALSE)</f>
        <v>1</v>
      </c>
    </row>
    <row r="959" spans="1:15" x14ac:dyDescent="0.25">
      <c r="A959" s="7" t="s">
        <v>182</v>
      </c>
      <c r="B959" t="str">
        <f>VLOOKUP($A959,Sheet2!$A$2:$B$82,2,FALSE)</f>
        <v>TOC</v>
      </c>
      <c r="C959" s="7" t="s">
        <v>118</v>
      </c>
      <c r="D959" t="str">
        <f>VLOOKUP(A959,Sheet2!$A$2:$G$96,3,FALSE)</f>
        <v>vannparameter</v>
      </c>
      <c r="E959" t="str">
        <f>VLOOKUP(A959,Sheet2!$A$2:$G$96,4,FALSE)</f>
        <v>organisk materiale</v>
      </c>
      <c r="F959" s="1">
        <v>45000</v>
      </c>
      <c r="G959" t="str">
        <f t="shared" si="44"/>
        <v>ut</v>
      </c>
      <c r="H959" s="6"/>
      <c r="I959" t="str">
        <f t="shared" si="45"/>
        <v/>
      </c>
      <c r="J959" s="4" t="s">
        <v>119</v>
      </c>
      <c r="K959">
        <f>IF(LEN(VLOOKUP(B959,Sheet2!$B$2:$G$96,5,FALSE))=0,"",VLOOKUP(B959,Sheet2!$B$2:$G$96,5,FALSE))</f>
        <v>120</v>
      </c>
      <c r="L959" t="str">
        <f>IF(LEN(VLOOKUP(B959,Sheet2!$B$2:$G$96,6,FALSE))=0,"",VLOOKUP(B959,Sheet2!$B$2:$G$96,6,FALSE))</f>
        <v/>
      </c>
      <c r="M959" t="b">
        <f t="shared" si="46"/>
        <v>1</v>
      </c>
      <c r="N959">
        <v>151</v>
      </c>
      <c r="O959" t="b">
        <f>VLOOKUP(A959,Sheet2!$A$2:$G$74,5,FALSE)</f>
        <v>1</v>
      </c>
    </row>
    <row r="960" spans="1:15" ht="15" customHeight="1" x14ac:dyDescent="0.25">
      <c r="A960" s="7" t="s">
        <v>182</v>
      </c>
      <c r="B960" t="str">
        <f>VLOOKUP($A960,Sheet2!$A$2:$B$82,2,FALSE)</f>
        <v>TOC</v>
      </c>
      <c r="C960" t="s">
        <v>5</v>
      </c>
      <c r="D960" t="str">
        <f>VLOOKUP(A960,Sheet2!$A$2:$G$96,3,FALSE)</f>
        <v>vannparameter</v>
      </c>
      <c r="E960" t="str">
        <f>VLOOKUP(A960,Sheet2!$A$2:$G$96,4,FALSE)</f>
        <v>organisk materiale</v>
      </c>
      <c r="F960" s="1">
        <v>45000</v>
      </c>
      <c r="G960" t="str">
        <f t="shared" si="44"/>
        <v>slamtank</v>
      </c>
      <c r="H960" s="7">
        <v>19</v>
      </c>
      <c r="I960" t="b">
        <f t="shared" si="45"/>
        <v>0</v>
      </c>
      <c r="J960" s="4">
        <v>19</v>
      </c>
      <c r="K960">
        <f>IF(LEN(VLOOKUP(B960,Sheet2!$B$2:$G$96,5,FALSE))=0,"",VLOOKUP(B960,Sheet2!$B$2:$G$96,5,FALSE))</f>
        <v>120</v>
      </c>
      <c r="L960" t="str">
        <f>IF(LEN(VLOOKUP(B960,Sheet2!$B$2:$G$96,6,FALSE))=0,"",VLOOKUP(B960,Sheet2!$B$2:$G$96,6,FALSE))</f>
        <v/>
      </c>
      <c r="M960" t="b">
        <f t="shared" si="46"/>
        <v>0</v>
      </c>
      <c r="N960">
        <v>153</v>
      </c>
      <c r="O960" t="b">
        <f>VLOOKUP(A960,Sheet2!$A$2:$G$74,5,FALSE)</f>
        <v>1</v>
      </c>
    </row>
    <row r="961" spans="1:15" x14ac:dyDescent="0.25">
      <c r="A961" t="s">
        <v>182</v>
      </c>
      <c r="B961" t="str">
        <f>VLOOKUP($A961,Sheet2!$A$2:$B$82,2,FALSE)</f>
        <v>TOC</v>
      </c>
      <c r="C961" t="s">
        <v>5</v>
      </c>
      <c r="D961" t="str">
        <f>VLOOKUP(A961,Sheet2!$A$2:$G$96,3,FALSE)</f>
        <v>vannparameter</v>
      </c>
      <c r="E961" t="str">
        <f>VLOOKUP(A961,Sheet2!$A$2:$G$96,4,FALSE)</f>
        <v>organisk materiale</v>
      </c>
      <c r="F961" s="1">
        <v>44858</v>
      </c>
      <c r="G961" t="str">
        <f t="shared" si="44"/>
        <v>inn</v>
      </c>
      <c r="H961" s="4">
        <v>360</v>
      </c>
      <c r="I961" t="b">
        <f t="shared" si="45"/>
        <v>0</v>
      </c>
      <c r="J961" s="4">
        <v>360</v>
      </c>
      <c r="K961">
        <f>IF(LEN(VLOOKUP(B961,Sheet2!$B$2:$G$96,5,FALSE))=0,"",VLOOKUP(B961,Sheet2!$B$2:$G$96,5,FALSE))</f>
        <v>120</v>
      </c>
      <c r="L961" t="str">
        <f>IF(LEN(VLOOKUP(B961,Sheet2!$B$2:$G$96,6,FALSE))=0,"",VLOOKUP(B961,Sheet2!$B$2:$G$96,6,FALSE))</f>
        <v/>
      </c>
      <c r="M961" t="b">
        <f t="shared" si="46"/>
        <v>1</v>
      </c>
      <c r="N961">
        <v>152</v>
      </c>
      <c r="O961" t="b">
        <f>VLOOKUP(A961,Sheet2!$A$2:$G$74,5,FALSE)</f>
        <v>1</v>
      </c>
    </row>
    <row r="962" spans="1:15" x14ac:dyDescent="0.25">
      <c r="A962" t="s">
        <v>182</v>
      </c>
      <c r="B962" t="str">
        <f>VLOOKUP($A962,Sheet2!$A$2:$B$82,2,FALSE)</f>
        <v>TOC</v>
      </c>
      <c r="C962" t="s">
        <v>5</v>
      </c>
      <c r="D962" t="str">
        <f>VLOOKUP(A962,Sheet2!$A$2:$G$96,3,FALSE)</f>
        <v>vannparameter</v>
      </c>
      <c r="E962" t="str">
        <f>VLOOKUP(A962,Sheet2!$A$2:$G$96,4,FALSE)</f>
        <v>organisk materiale</v>
      </c>
      <c r="F962" s="1">
        <v>44865</v>
      </c>
      <c r="G962" t="str">
        <f t="shared" si="44"/>
        <v>inn</v>
      </c>
      <c r="H962" s="4">
        <v>200</v>
      </c>
      <c r="I962" t="b">
        <f t="shared" ref="I962:I1025" si="47">IF(ISBLANK(H962),"",IF(ISNUMBER(H962),FALSE,TRUE))</f>
        <v>0</v>
      </c>
      <c r="J962" s="4">
        <v>200</v>
      </c>
      <c r="K962">
        <f>IF(LEN(VLOOKUP(B962,Sheet2!$B$2:$G$96,5,FALSE))=0,"",VLOOKUP(B962,Sheet2!$B$2:$G$96,5,FALSE))</f>
        <v>120</v>
      </c>
      <c r="L962" t="str">
        <f>IF(LEN(VLOOKUP(B962,Sheet2!$B$2:$G$96,6,FALSE))=0,"",VLOOKUP(B962,Sheet2!$B$2:$G$96,6,FALSE))</f>
        <v/>
      </c>
      <c r="M962" t="b">
        <f t="shared" ref="M962:M1025" si="48">IF(ISBLANK(J962),"",IF(J962&gt;K962,TRUE,FALSE))</f>
        <v>1</v>
      </c>
      <c r="N962">
        <v>152</v>
      </c>
      <c r="O962" t="b">
        <f>VLOOKUP(A962,Sheet2!$A$2:$G$74,5,FALSE)</f>
        <v>1</v>
      </c>
    </row>
    <row r="963" spans="1:15" x14ac:dyDescent="0.25">
      <c r="A963" t="s">
        <v>182</v>
      </c>
      <c r="B963" t="str">
        <f>VLOOKUP($A963,Sheet2!$A$2:$B$82,2,FALSE)</f>
        <v>TOC</v>
      </c>
      <c r="C963" t="s">
        <v>5</v>
      </c>
      <c r="D963" t="str">
        <f>VLOOKUP(A963,Sheet2!$A$2:$G$96,3,FALSE)</f>
        <v>vannparameter</v>
      </c>
      <c r="E963" t="str">
        <f>VLOOKUP(A963,Sheet2!$A$2:$G$96,4,FALSE)</f>
        <v>organisk materiale</v>
      </c>
      <c r="F963" s="1">
        <v>44872</v>
      </c>
      <c r="G963" t="str">
        <f t="shared" ref="G963:G1026" si="49">IF(N963=152,"inn",IF(N963=151,"ut",IF(N963=153,"slamtank")))</f>
        <v>inn</v>
      </c>
      <c r="H963" s="4">
        <v>360</v>
      </c>
      <c r="I963" t="b">
        <f t="shared" si="47"/>
        <v>0</v>
      </c>
      <c r="J963" s="4">
        <v>360</v>
      </c>
      <c r="K963">
        <f>IF(LEN(VLOOKUP(B963,Sheet2!$B$2:$G$96,5,FALSE))=0,"",VLOOKUP(B963,Sheet2!$B$2:$G$96,5,FALSE))</f>
        <v>120</v>
      </c>
      <c r="L963" t="str">
        <f>IF(LEN(VLOOKUP(B963,Sheet2!$B$2:$G$96,6,FALSE))=0,"",VLOOKUP(B963,Sheet2!$B$2:$G$96,6,FALSE))</f>
        <v/>
      </c>
      <c r="M963" t="b">
        <f t="shared" si="48"/>
        <v>1</v>
      </c>
      <c r="N963">
        <v>152</v>
      </c>
      <c r="O963" t="b">
        <f>VLOOKUP(A963,Sheet2!$A$2:$G$74,5,FALSE)</f>
        <v>1</v>
      </c>
    </row>
    <row r="964" spans="1:15" x14ac:dyDescent="0.25">
      <c r="A964" t="s">
        <v>182</v>
      </c>
      <c r="B964" t="str">
        <f>VLOOKUP($A964,Sheet2!$A$2:$B$82,2,FALSE)</f>
        <v>TOC</v>
      </c>
      <c r="C964" t="s">
        <v>5</v>
      </c>
      <c r="D964" t="str">
        <f>VLOOKUP(A964,Sheet2!$A$2:$G$96,3,FALSE)</f>
        <v>vannparameter</v>
      </c>
      <c r="E964" t="str">
        <f>VLOOKUP(A964,Sheet2!$A$2:$G$96,4,FALSE)</f>
        <v>organisk materiale</v>
      </c>
      <c r="F964" s="1">
        <v>44886</v>
      </c>
      <c r="G964" t="str">
        <f t="shared" si="49"/>
        <v>inn</v>
      </c>
      <c r="H964" s="4">
        <v>250</v>
      </c>
      <c r="I964" t="b">
        <f t="shared" si="47"/>
        <v>0</v>
      </c>
      <c r="J964" s="4">
        <v>250</v>
      </c>
      <c r="K964">
        <f>IF(LEN(VLOOKUP(B964,Sheet2!$B$2:$G$96,5,FALSE))=0,"",VLOOKUP(B964,Sheet2!$B$2:$G$96,5,FALSE))</f>
        <v>120</v>
      </c>
      <c r="L964" t="str">
        <f>IF(LEN(VLOOKUP(B964,Sheet2!$B$2:$G$96,6,FALSE))=0,"",VLOOKUP(B964,Sheet2!$B$2:$G$96,6,FALSE))</f>
        <v/>
      </c>
      <c r="M964" t="b">
        <f t="shared" si="48"/>
        <v>1</v>
      </c>
      <c r="N964">
        <v>152</v>
      </c>
      <c r="O964" t="b">
        <f>VLOOKUP(A964,Sheet2!$A$2:$G$74,5,FALSE)</f>
        <v>1</v>
      </c>
    </row>
    <row r="965" spans="1:15" x14ac:dyDescent="0.25">
      <c r="A965" t="s">
        <v>182</v>
      </c>
      <c r="B965" t="str">
        <f>VLOOKUP($A965,Sheet2!$A$2:$B$82,2,FALSE)</f>
        <v>TOC</v>
      </c>
      <c r="C965" t="s">
        <v>5</v>
      </c>
      <c r="D965" t="str">
        <f>VLOOKUP(A965,Sheet2!$A$2:$G$96,3,FALSE)</f>
        <v>vannparameter</v>
      </c>
      <c r="E965" t="str">
        <f>VLOOKUP(A965,Sheet2!$A$2:$G$96,4,FALSE)</f>
        <v>organisk materiale</v>
      </c>
      <c r="F965" s="1">
        <v>44907</v>
      </c>
      <c r="G965" t="str">
        <f t="shared" si="49"/>
        <v>inn</v>
      </c>
      <c r="H965" s="4">
        <v>220</v>
      </c>
      <c r="I965" t="b">
        <f t="shared" si="47"/>
        <v>0</v>
      </c>
      <c r="J965" s="4">
        <v>220</v>
      </c>
      <c r="K965">
        <f>IF(LEN(VLOOKUP(B965,Sheet2!$B$2:$G$96,5,FALSE))=0,"",VLOOKUP(B965,Sheet2!$B$2:$G$96,5,FALSE))</f>
        <v>120</v>
      </c>
      <c r="L965" t="str">
        <f>IF(LEN(VLOOKUP(B965,Sheet2!$B$2:$G$96,6,FALSE))=0,"",VLOOKUP(B965,Sheet2!$B$2:$G$96,6,FALSE))</f>
        <v/>
      </c>
      <c r="M965" t="b">
        <f t="shared" si="48"/>
        <v>1</v>
      </c>
      <c r="N965">
        <v>152</v>
      </c>
      <c r="O965" t="b">
        <f>VLOOKUP(A965,Sheet2!$A$2:$G$74,5,FALSE)</f>
        <v>1</v>
      </c>
    </row>
    <row r="966" spans="1:15" x14ac:dyDescent="0.25">
      <c r="A966" t="s">
        <v>182</v>
      </c>
      <c r="B966" t="str">
        <f>VLOOKUP($A966,Sheet2!$A$2:$B$82,2,FALSE)</f>
        <v>TOC</v>
      </c>
      <c r="C966" t="s">
        <v>5</v>
      </c>
      <c r="D966" t="str">
        <f>VLOOKUP(A966,Sheet2!$A$2:$G$96,3,FALSE)</f>
        <v>vannparameter</v>
      </c>
      <c r="E966" t="str">
        <f>VLOOKUP(A966,Sheet2!$A$2:$G$96,4,FALSE)</f>
        <v>organisk materiale</v>
      </c>
      <c r="F966" s="1">
        <v>44970</v>
      </c>
      <c r="G966" t="str">
        <f t="shared" si="49"/>
        <v>inn</v>
      </c>
      <c r="H966" s="4">
        <v>330</v>
      </c>
      <c r="I966" t="b">
        <f t="shared" si="47"/>
        <v>0</v>
      </c>
      <c r="J966" s="4">
        <v>330</v>
      </c>
      <c r="K966">
        <f>IF(LEN(VLOOKUP(B966,Sheet2!$B$2:$G$96,5,FALSE))=0,"",VLOOKUP(B966,Sheet2!$B$2:$G$96,5,FALSE))</f>
        <v>120</v>
      </c>
      <c r="L966" t="str">
        <f>IF(LEN(VLOOKUP(B966,Sheet2!$B$2:$G$96,6,FALSE))=0,"",VLOOKUP(B966,Sheet2!$B$2:$G$96,6,FALSE))</f>
        <v/>
      </c>
      <c r="M966" t="b">
        <f t="shared" si="48"/>
        <v>1</v>
      </c>
      <c r="N966">
        <v>152</v>
      </c>
      <c r="O966" t="b">
        <f>VLOOKUP(A966,Sheet2!$A$2:$G$74,5,FALSE)</f>
        <v>1</v>
      </c>
    </row>
    <row r="967" spans="1:15" x14ac:dyDescent="0.25">
      <c r="A967" t="s">
        <v>182</v>
      </c>
      <c r="B967" t="str">
        <f>VLOOKUP($A967,Sheet2!$A$2:$B$82,2,FALSE)</f>
        <v>TOC</v>
      </c>
      <c r="C967" t="s">
        <v>5</v>
      </c>
      <c r="D967" t="str">
        <f>VLOOKUP(A967,Sheet2!$A$2:$G$96,3,FALSE)</f>
        <v>vannparameter</v>
      </c>
      <c r="E967" t="str">
        <f>VLOOKUP(A967,Sheet2!$A$2:$G$96,4,FALSE)</f>
        <v>organisk materiale</v>
      </c>
      <c r="F967" s="1">
        <v>44984</v>
      </c>
      <c r="G967" t="str">
        <f t="shared" si="49"/>
        <v>inn</v>
      </c>
      <c r="H967" s="4">
        <v>180</v>
      </c>
      <c r="I967" t="b">
        <f t="shared" si="47"/>
        <v>0</v>
      </c>
      <c r="J967" s="4">
        <v>180</v>
      </c>
      <c r="K967">
        <f>IF(LEN(VLOOKUP(B967,Sheet2!$B$2:$G$96,5,FALSE))=0,"",VLOOKUP(B967,Sheet2!$B$2:$G$96,5,FALSE))</f>
        <v>120</v>
      </c>
      <c r="L967" t="str">
        <f>IF(LEN(VLOOKUP(B967,Sheet2!$B$2:$G$96,6,FALSE))=0,"",VLOOKUP(B967,Sheet2!$B$2:$G$96,6,FALSE))</f>
        <v/>
      </c>
      <c r="M967" t="b">
        <f t="shared" si="48"/>
        <v>1</v>
      </c>
      <c r="N967">
        <v>152</v>
      </c>
      <c r="O967" t="b">
        <f>VLOOKUP(A967,Sheet2!$A$2:$G$74,5,FALSE)</f>
        <v>1</v>
      </c>
    </row>
    <row r="968" spans="1:15" x14ac:dyDescent="0.25">
      <c r="A968" t="s">
        <v>182</v>
      </c>
      <c r="B968" t="str">
        <f>VLOOKUP($A968,Sheet2!$A$2:$B$82,2,FALSE)</f>
        <v>TOC</v>
      </c>
      <c r="C968" t="s">
        <v>5</v>
      </c>
      <c r="D968" t="str">
        <f>VLOOKUP(A968,Sheet2!$A$2:$G$96,3,FALSE)</f>
        <v>vannparameter</v>
      </c>
      <c r="E968" t="str">
        <f>VLOOKUP(A968,Sheet2!$A$2:$G$96,4,FALSE)</f>
        <v>organisk materiale</v>
      </c>
      <c r="F968" s="1">
        <v>44879</v>
      </c>
      <c r="G968" t="str">
        <f t="shared" si="49"/>
        <v>inn</v>
      </c>
      <c r="H968" s="4">
        <v>17</v>
      </c>
      <c r="I968" t="b">
        <f t="shared" si="47"/>
        <v>0</v>
      </c>
      <c r="J968" s="4">
        <v>17</v>
      </c>
      <c r="K968">
        <f>IF(LEN(VLOOKUP(B968,Sheet2!$B$2:$G$96,5,FALSE))=0,"",VLOOKUP(B968,Sheet2!$B$2:$G$96,5,FALSE))</f>
        <v>120</v>
      </c>
      <c r="L968" t="str">
        <f>IF(LEN(VLOOKUP(B968,Sheet2!$B$2:$G$96,6,FALSE))=0,"",VLOOKUP(B968,Sheet2!$B$2:$G$96,6,FALSE))</f>
        <v/>
      </c>
      <c r="M968" t="b">
        <f t="shared" si="48"/>
        <v>0</v>
      </c>
      <c r="N968">
        <v>152</v>
      </c>
      <c r="O968" t="b">
        <f>VLOOKUP(A968,Sheet2!$A$2:$G$74,5,FALSE)</f>
        <v>1</v>
      </c>
    </row>
    <row r="969" spans="1:15" x14ac:dyDescent="0.25">
      <c r="A969" s="7" t="s">
        <v>182</v>
      </c>
      <c r="B969" t="str">
        <f>VLOOKUP($A969,Sheet2!$A$2:$B$82,2,FALSE)</f>
        <v>TOC</v>
      </c>
      <c r="C969" t="s">
        <v>5</v>
      </c>
      <c r="D969" t="str">
        <f>VLOOKUP(A969,Sheet2!$A$2:$G$96,3,FALSE)</f>
        <v>vannparameter</v>
      </c>
      <c r="E969" t="str">
        <f>VLOOKUP(A969,Sheet2!$A$2:$G$96,4,FALSE)</f>
        <v>organisk materiale</v>
      </c>
      <c r="F969" s="1">
        <v>45000</v>
      </c>
      <c r="G969" t="str">
        <f t="shared" si="49"/>
        <v>inn</v>
      </c>
      <c r="H969" s="4">
        <v>620</v>
      </c>
      <c r="I969" t="b">
        <f t="shared" si="47"/>
        <v>0</v>
      </c>
      <c r="J969" s="4">
        <v>620</v>
      </c>
      <c r="K969">
        <f>IF(LEN(VLOOKUP(B969,Sheet2!$B$2:$G$96,5,FALSE))=0,"",VLOOKUP(B969,Sheet2!$B$2:$G$96,5,FALSE))</f>
        <v>120</v>
      </c>
      <c r="L969" t="str">
        <f>IF(LEN(VLOOKUP(B969,Sheet2!$B$2:$G$96,6,FALSE))=0,"",VLOOKUP(B969,Sheet2!$B$2:$G$96,6,FALSE))</f>
        <v/>
      </c>
      <c r="M969" t="b">
        <f t="shared" si="48"/>
        <v>1</v>
      </c>
      <c r="N969">
        <v>152</v>
      </c>
      <c r="O969" t="b">
        <f>VLOOKUP(A969,Sheet2!$A$2:$G$74,5,FALSE)</f>
        <v>1</v>
      </c>
    </row>
    <row r="970" spans="1:15" x14ac:dyDescent="0.25">
      <c r="A970" t="s">
        <v>182</v>
      </c>
      <c r="B970" t="str">
        <f>VLOOKUP($A970,Sheet2!$A$2:$B$82,2,FALSE)</f>
        <v>TOC</v>
      </c>
      <c r="C970" t="s">
        <v>5</v>
      </c>
      <c r="D970" t="str">
        <f>VLOOKUP(A970,Sheet2!$A$2:$G$96,3,FALSE)</f>
        <v>vannparameter</v>
      </c>
      <c r="E970" t="str">
        <f>VLOOKUP(A970,Sheet2!$A$2:$G$96,4,FALSE)</f>
        <v>organisk materiale</v>
      </c>
      <c r="F970" s="1">
        <v>44858</v>
      </c>
      <c r="G970" t="str">
        <f t="shared" si="49"/>
        <v>ut</v>
      </c>
      <c r="H970" s="4">
        <v>340</v>
      </c>
      <c r="I970" t="b">
        <f t="shared" si="47"/>
        <v>0</v>
      </c>
      <c r="J970" s="4">
        <v>340</v>
      </c>
      <c r="K970">
        <f>IF(LEN(VLOOKUP(B970,Sheet2!$B$2:$G$96,5,FALSE))=0,"",VLOOKUP(B970,Sheet2!$B$2:$G$96,5,FALSE))</f>
        <v>120</v>
      </c>
      <c r="L970" t="str">
        <f>IF(LEN(VLOOKUP(B970,Sheet2!$B$2:$G$96,6,FALSE))=0,"",VLOOKUP(B970,Sheet2!$B$2:$G$96,6,FALSE))</f>
        <v/>
      </c>
      <c r="M970" t="b">
        <f t="shared" si="48"/>
        <v>1</v>
      </c>
      <c r="N970">
        <v>151</v>
      </c>
      <c r="O970" t="b">
        <f>VLOOKUP(A970,Sheet2!$A$2:$G$74,5,FALSE)</f>
        <v>1</v>
      </c>
    </row>
    <row r="971" spans="1:15" x14ac:dyDescent="0.25">
      <c r="A971" t="s">
        <v>182</v>
      </c>
      <c r="B971" t="str">
        <f>VLOOKUP($A971,Sheet2!$A$2:$B$82,2,FALSE)</f>
        <v>TOC</v>
      </c>
      <c r="C971" t="s">
        <v>5</v>
      </c>
      <c r="D971" t="str">
        <f>VLOOKUP(A971,Sheet2!$A$2:$G$96,3,FALSE)</f>
        <v>vannparameter</v>
      </c>
      <c r="E971" t="str">
        <f>VLOOKUP(A971,Sheet2!$A$2:$G$96,4,FALSE)</f>
        <v>organisk materiale</v>
      </c>
      <c r="F971" s="1">
        <v>44865</v>
      </c>
      <c r="G971" t="str">
        <f t="shared" si="49"/>
        <v>ut</v>
      </c>
      <c r="H971" s="4">
        <v>190</v>
      </c>
      <c r="I971" t="b">
        <f t="shared" si="47"/>
        <v>0</v>
      </c>
      <c r="J971" s="4">
        <v>190</v>
      </c>
      <c r="K971">
        <f>IF(LEN(VLOOKUP(B971,Sheet2!$B$2:$G$96,5,FALSE))=0,"",VLOOKUP(B971,Sheet2!$B$2:$G$96,5,FALSE))</f>
        <v>120</v>
      </c>
      <c r="L971" t="str">
        <f>IF(LEN(VLOOKUP(B971,Sheet2!$B$2:$G$96,6,FALSE))=0,"",VLOOKUP(B971,Sheet2!$B$2:$G$96,6,FALSE))</f>
        <v/>
      </c>
      <c r="M971" t="b">
        <f t="shared" si="48"/>
        <v>1</v>
      </c>
      <c r="N971">
        <v>151</v>
      </c>
      <c r="O971" t="b">
        <f>VLOOKUP(A971,Sheet2!$A$2:$G$74,5,FALSE)</f>
        <v>1</v>
      </c>
    </row>
    <row r="972" spans="1:15" x14ac:dyDescent="0.25">
      <c r="A972" t="s">
        <v>182</v>
      </c>
      <c r="B972" t="str">
        <f>VLOOKUP($A972,Sheet2!$A$2:$B$82,2,FALSE)</f>
        <v>TOC</v>
      </c>
      <c r="C972" t="s">
        <v>5</v>
      </c>
      <c r="D972" t="str">
        <f>VLOOKUP(A972,Sheet2!$A$2:$G$96,3,FALSE)</f>
        <v>vannparameter</v>
      </c>
      <c r="E972" t="str">
        <f>VLOOKUP(A972,Sheet2!$A$2:$G$96,4,FALSE)</f>
        <v>organisk materiale</v>
      </c>
      <c r="F972" s="1">
        <v>44872</v>
      </c>
      <c r="G972" t="str">
        <f t="shared" si="49"/>
        <v>ut</v>
      </c>
      <c r="H972" s="4">
        <v>150</v>
      </c>
      <c r="I972" t="b">
        <f t="shared" si="47"/>
        <v>0</v>
      </c>
      <c r="J972" s="4">
        <v>150</v>
      </c>
      <c r="K972">
        <f>IF(LEN(VLOOKUP(B972,Sheet2!$B$2:$G$96,5,FALSE))=0,"",VLOOKUP(B972,Sheet2!$B$2:$G$96,5,FALSE))</f>
        <v>120</v>
      </c>
      <c r="L972" t="str">
        <f>IF(LEN(VLOOKUP(B972,Sheet2!$B$2:$G$96,6,FALSE))=0,"",VLOOKUP(B972,Sheet2!$B$2:$G$96,6,FALSE))</f>
        <v/>
      </c>
      <c r="M972" t="b">
        <f t="shared" si="48"/>
        <v>1</v>
      </c>
      <c r="N972">
        <v>151</v>
      </c>
      <c r="O972" t="b">
        <f>VLOOKUP(A972,Sheet2!$A$2:$G$74,5,FALSE)</f>
        <v>1</v>
      </c>
    </row>
    <row r="973" spans="1:15" x14ac:dyDescent="0.25">
      <c r="A973" t="s">
        <v>182</v>
      </c>
      <c r="B973" t="str">
        <f>VLOOKUP($A973,Sheet2!$A$2:$B$82,2,FALSE)</f>
        <v>TOC</v>
      </c>
      <c r="C973" t="s">
        <v>5</v>
      </c>
      <c r="D973" t="str">
        <f>VLOOKUP(A973,Sheet2!$A$2:$G$96,3,FALSE)</f>
        <v>vannparameter</v>
      </c>
      <c r="E973" t="str">
        <f>VLOOKUP(A973,Sheet2!$A$2:$G$96,4,FALSE)</f>
        <v>organisk materiale</v>
      </c>
      <c r="F973" s="1">
        <v>44886</v>
      </c>
      <c r="G973" t="str">
        <f t="shared" si="49"/>
        <v>ut</v>
      </c>
      <c r="H973" s="4">
        <v>190</v>
      </c>
      <c r="I973" t="b">
        <f t="shared" si="47"/>
        <v>0</v>
      </c>
      <c r="J973" s="4">
        <v>190</v>
      </c>
      <c r="K973">
        <f>IF(LEN(VLOOKUP(B973,Sheet2!$B$2:$G$96,5,FALSE))=0,"",VLOOKUP(B973,Sheet2!$B$2:$G$96,5,FALSE))</f>
        <v>120</v>
      </c>
      <c r="L973" t="str">
        <f>IF(LEN(VLOOKUP(B973,Sheet2!$B$2:$G$96,6,FALSE))=0,"",VLOOKUP(B973,Sheet2!$B$2:$G$96,6,FALSE))</f>
        <v/>
      </c>
      <c r="M973" t="b">
        <f t="shared" si="48"/>
        <v>1</v>
      </c>
      <c r="N973">
        <v>151</v>
      </c>
      <c r="O973" t="b">
        <f>VLOOKUP(A973,Sheet2!$A$2:$G$74,5,FALSE)</f>
        <v>1</v>
      </c>
    </row>
    <row r="974" spans="1:15" x14ac:dyDescent="0.25">
      <c r="A974" t="s">
        <v>182</v>
      </c>
      <c r="B974" t="str">
        <f>VLOOKUP($A974,Sheet2!$A$2:$B$82,2,FALSE)</f>
        <v>TOC</v>
      </c>
      <c r="C974" t="s">
        <v>5</v>
      </c>
      <c r="D974" t="str">
        <f>VLOOKUP(A974,Sheet2!$A$2:$G$96,3,FALSE)</f>
        <v>vannparameter</v>
      </c>
      <c r="E974" t="str">
        <f>VLOOKUP(A974,Sheet2!$A$2:$G$96,4,FALSE)</f>
        <v>organisk materiale</v>
      </c>
      <c r="F974" s="1">
        <v>44907</v>
      </c>
      <c r="G974" t="str">
        <f t="shared" si="49"/>
        <v>ut</v>
      </c>
      <c r="H974" s="4">
        <v>220</v>
      </c>
      <c r="I974" t="b">
        <f t="shared" si="47"/>
        <v>0</v>
      </c>
      <c r="J974" s="4">
        <v>220</v>
      </c>
      <c r="K974">
        <f>IF(LEN(VLOOKUP(B974,Sheet2!$B$2:$G$96,5,FALSE))=0,"",VLOOKUP(B974,Sheet2!$B$2:$G$96,5,FALSE))</f>
        <v>120</v>
      </c>
      <c r="L974" t="str">
        <f>IF(LEN(VLOOKUP(B974,Sheet2!$B$2:$G$96,6,FALSE))=0,"",VLOOKUP(B974,Sheet2!$B$2:$G$96,6,FALSE))</f>
        <v/>
      </c>
      <c r="M974" t="b">
        <f t="shared" si="48"/>
        <v>1</v>
      </c>
      <c r="N974">
        <v>151</v>
      </c>
      <c r="O974" t="b">
        <f>VLOOKUP(A974,Sheet2!$A$2:$G$74,5,FALSE)</f>
        <v>1</v>
      </c>
    </row>
    <row r="975" spans="1:15" x14ac:dyDescent="0.25">
      <c r="A975" t="s">
        <v>182</v>
      </c>
      <c r="B975" t="str">
        <f>VLOOKUP($A975,Sheet2!$A$2:$B$82,2,FALSE)</f>
        <v>TOC</v>
      </c>
      <c r="C975" t="s">
        <v>5</v>
      </c>
      <c r="D975" t="str">
        <f>VLOOKUP(A975,Sheet2!$A$2:$G$96,3,FALSE)</f>
        <v>vannparameter</v>
      </c>
      <c r="E975" t="str">
        <f>VLOOKUP(A975,Sheet2!$A$2:$G$96,4,FALSE)</f>
        <v>organisk materiale</v>
      </c>
      <c r="F975" s="1">
        <v>44970</v>
      </c>
      <c r="G975" t="str">
        <f t="shared" si="49"/>
        <v>ut</v>
      </c>
      <c r="H975" s="4">
        <v>280</v>
      </c>
      <c r="I975" t="b">
        <f t="shared" si="47"/>
        <v>0</v>
      </c>
      <c r="J975" s="4">
        <v>280</v>
      </c>
      <c r="K975">
        <f>IF(LEN(VLOOKUP(B975,Sheet2!$B$2:$G$96,5,FALSE))=0,"",VLOOKUP(B975,Sheet2!$B$2:$G$96,5,FALSE))</f>
        <v>120</v>
      </c>
      <c r="L975" t="str">
        <f>IF(LEN(VLOOKUP(B975,Sheet2!$B$2:$G$96,6,FALSE))=0,"",VLOOKUP(B975,Sheet2!$B$2:$G$96,6,FALSE))</f>
        <v/>
      </c>
      <c r="M975" t="b">
        <f t="shared" si="48"/>
        <v>1</v>
      </c>
      <c r="N975">
        <v>151</v>
      </c>
      <c r="O975" t="b">
        <f>VLOOKUP(A975,Sheet2!$A$2:$G$74,5,FALSE)</f>
        <v>1</v>
      </c>
    </row>
    <row r="976" spans="1:15" x14ac:dyDescent="0.25">
      <c r="A976" t="s">
        <v>182</v>
      </c>
      <c r="B976" t="str">
        <f>VLOOKUP($A976,Sheet2!$A$2:$B$82,2,FALSE)</f>
        <v>TOC</v>
      </c>
      <c r="C976" t="s">
        <v>5</v>
      </c>
      <c r="D976" t="str">
        <f>VLOOKUP(A976,Sheet2!$A$2:$G$96,3,FALSE)</f>
        <v>vannparameter</v>
      </c>
      <c r="E976" t="str">
        <f>VLOOKUP(A976,Sheet2!$A$2:$G$96,4,FALSE)</f>
        <v>organisk materiale</v>
      </c>
      <c r="F976" s="1">
        <v>44984</v>
      </c>
      <c r="G976" t="str">
        <f t="shared" si="49"/>
        <v>ut</v>
      </c>
      <c r="H976" s="4">
        <v>180</v>
      </c>
      <c r="I976" t="b">
        <f t="shared" si="47"/>
        <v>0</v>
      </c>
      <c r="J976" s="4">
        <v>180</v>
      </c>
      <c r="K976">
        <f>IF(LEN(VLOOKUP(B976,Sheet2!$B$2:$G$96,5,FALSE))=0,"",VLOOKUP(B976,Sheet2!$B$2:$G$96,5,FALSE))</f>
        <v>120</v>
      </c>
      <c r="L976" t="str">
        <f>IF(LEN(VLOOKUP(B976,Sheet2!$B$2:$G$96,6,FALSE))=0,"",VLOOKUP(B976,Sheet2!$B$2:$G$96,6,FALSE))</f>
        <v/>
      </c>
      <c r="M976" t="b">
        <f t="shared" si="48"/>
        <v>1</v>
      </c>
      <c r="N976">
        <v>151</v>
      </c>
      <c r="O976" t="b">
        <f>VLOOKUP(A976,Sheet2!$A$2:$G$74,5,FALSE)</f>
        <v>1</v>
      </c>
    </row>
    <row r="977" spans="1:15" x14ac:dyDescent="0.25">
      <c r="A977" t="s">
        <v>182</v>
      </c>
      <c r="B977" t="str">
        <f>VLOOKUP($A977,Sheet2!$A$2:$B$82,2,FALSE)</f>
        <v>TOC</v>
      </c>
      <c r="C977" t="s">
        <v>5</v>
      </c>
      <c r="D977" t="str">
        <f>VLOOKUP(A977,Sheet2!$A$2:$G$96,3,FALSE)</f>
        <v>vannparameter</v>
      </c>
      <c r="E977" t="str">
        <f>VLOOKUP(A977,Sheet2!$A$2:$G$96,4,FALSE)</f>
        <v>organisk materiale</v>
      </c>
      <c r="F977" s="1">
        <v>44879</v>
      </c>
      <c r="G977" t="str">
        <f t="shared" si="49"/>
        <v>ut</v>
      </c>
      <c r="H977" s="4">
        <v>5.4</v>
      </c>
      <c r="I977" t="b">
        <f t="shared" si="47"/>
        <v>0</v>
      </c>
      <c r="J977" s="4">
        <v>5.4</v>
      </c>
      <c r="K977">
        <f>IF(LEN(VLOOKUP(B977,Sheet2!$B$2:$G$96,5,FALSE))=0,"",VLOOKUP(B977,Sheet2!$B$2:$G$96,5,FALSE))</f>
        <v>120</v>
      </c>
      <c r="L977" t="str">
        <f>IF(LEN(VLOOKUP(B977,Sheet2!$B$2:$G$96,6,FALSE))=0,"",VLOOKUP(B977,Sheet2!$B$2:$G$96,6,FALSE))</f>
        <v/>
      </c>
      <c r="M977" t="b">
        <f t="shared" si="48"/>
        <v>0</v>
      </c>
      <c r="N977">
        <v>151</v>
      </c>
      <c r="O977" t="b">
        <f>VLOOKUP(A977,Sheet2!$A$2:$G$74,5,FALSE)</f>
        <v>1</v>
      </c>
    </row>
    <row r="978" spans="1:15" x14ac:dyDescent="0.25">
      <c r="A978" s="7" t="s">
        <v>182</v>
      </c>
      <c r="B978" t="str">
        <f>VLOOKUP($A978,Sheet2!$A$2:$B$82,2,FALSE)</f>
        <v>TOC</v>
      </c>
      <c r="C978" t="s">
        <v>5</v>
      </c>
      <c r="D978" t="str">
        <f>VLOOKUP(A978,Sheet2!$A$2:$G$96,3,FALSE)</f>
        <v>vannparameter</v>
      </c>
      <c r="E978" t="str">
        <f>VLOOKUP(A978,Sheet2!$A$2:$G$96,4,FALSE)</f>
        <v>organisk materiale</v>
      </c>
      <c r="F978" s="1">
        <v>45000</v>
      </c>
      <c r="G978" t="str">
        <f t="shared" si="49"/>
        <v>ut</v>
      </c>
      <c r="H978" s="4">
        <v>78</v>
      </c>
      <c r="I978" t="b">
        <f t="shared" si="47"/>
        <v>0</v>
      </c>
      <c r="J978" s="4">
        <v>78</v>
      </c>
      <c r="K978">
        <f>IF(LEN(VLOOKUP(B978,Sheet2!$B$2:$G$96,5,FALSE))=0,"",VLOOKUP(B978,Sheet2!$B$2:$G$96,5,FALSE))</f>
        <v>120</v>
      </c>
      <c r="L978" t="str">
        <f>IF(LEN(VLOOKUP(B978,Sheet2!$B$2:$G$96,6,FALSE))=0,"",VLOOKUP(B978,Sheet2!$B$2:$G$96,6,FALSE))</f>
        <v/>
      </c>
      <c r="M978" t="b">
        <f t="shared" si="48"/>
        <v>0</v>
      </c>
      <c r="N978">
        <v>151</v>
      </c>
      <c r="O978" t="b">
        <f>VLOOKUP(A978,Sheet2!$A$2:$G$74,5,FALSE)</f>
        <v>1</v>
      </c>
    </row>
    <row r="979" spans="1:15" x14ac:dyDescent="0.25">
      <c r="A979" s="7" t="s">
        <v>150</v>
      </c>
      <c r="B979" t="str">
        <f>VLOOKUP($A979,Sheet2!$A$2:$B$82,2,FALSE)</f>
        <v>TS</v>
      </c>
      <c r="C979" s="7" t="s">
        <v>118</v>
      </c>
      <c r="D979" t="str">
        <f>VLOOKUP(A979,Sheet2!$A$2:$G$96,3,FALSE)</f>
        <v>vannparameter</v>
      </c>
      <c r="E979" t="str">
        <f>VLOOKUP(A979,Sheet2!$A$2:$G$96,4,FALSE)</f>
        <v>stoff</v>
      </c>
      <c r="F979" s="1">
        <v>45000</v>
      </c>
      <c r="G979" t="str">
        <f t="shared" si="49"/>
        <v>slamtank</v>
      </c>
      <c r="H979" s="4">
        <v>12.9</v>
      </c>
      <c r="I979" t="b">
        <f t="shared" si="47"/>
        <v>0</v>
      </c>
      <c r="J979" s="4">
        <v>12.9</v>
      </c>
      <c r="K979" t="str">
        <f>IF(LEN(VLOOKUP(B979,Sheet2!$B$2:$G$96,5,FALSE))=0,"",VLOOKUP(B979,Sheet2!$B$2:$G$96,5,FALSE))</f>
        <v/>
      </c>
      <c r="L979" t="str">
        <f>IF(LEN(VLOOKUP(B979,Sheet2!$B$2:$G$96,6,FALSE))=0,"",VLOOKUP(B979,Sheet2!$B$2:$G$96,6,FALSE))</f>
        <v/>
      </c>
      <c r="M979" t="b">
        <f t="shared" si="48"/>
        <v>0</v>
      </c>
      <c r="N979">
        <v>153</v>
      </c>
      <c r="O979" t="b">
        <f>VLOOKUP(A979,Sheet2!$A$2:$G$74,5,FALSE)</f>
        <v>0</v>
      </c>
    </row>
    <row r="980" spans="1:15" x14ac:dyDescent="0.25">
      <c r="A980" s="7" t="s">
        <v>150</v>
      </c>
      <c r="B980" t="str">
        <f>VLOOKUP($A980,Sheet2!$A$2:$B$82,2,FALSE)</f>
        <v>TS</v>
      </c>
      <c r="C980" s="6" t="s">
        <v>118</v>
      </c>
      <c r="D980" t="str">
        <f>VLOOKUP(A980,Sheet2!$A$2:$G$96,3,FALSE)</f>
        <v>vannparameter</v>
      </c>
      <c r="E980" t="str">
        <f>VLOOKUP(A980,Sheet2!$A$2:$G$96,4,FALSE)</f>
        <v>stoff</v>
      </c>
      <c r="F980" s="1">
        <v>45000</v>
      </c>
      <c r="G980" t="str">
        <f t="shared" si="49"/>
        <v>inn</v>
      </c>
      <c r="H980" s="4"/>
      <c r="I980" t="str">
        <f t="shared" si="47"/>
        <v/>
      </c>
      <c r="K980" t="str">
        <f>IF(LEN(VLOOKUP(B980,Sheet2!$B$2:$G$96,5,FALSE))=0,"",VLOOKUP(B980,Sheet2!$B$2:$G$96,5,FALSE))</f>
        <v/>
      </c>
      <c r="L980" t="str">
        <f>IF(LEN(VLOOKUP(B980,Sheet2!$B$2:$G$96,6,FALSE))=0,"",VLOOKUP(B980,Sheet2!$B$2:$G$96,6,FALSE))</f>
        <v/>
      </c>
      <c r="M980" t="str">
        <f t="shared" si="48"/>
        <v/>
      </c>
      <c r="N980">
        <v>152</v>
      </c>
      <c r="O980" t="b">
        <f>VLOOKUP(A980,Sheet2!$A$2:$G$74,5,FALSE)</f>
        <v>0</v>
      </c>
    </row>
    <row r="981" spans="1:15" x14ac:dyDescent="0.25">
      <c r="A981" s="6" t="s">
        <v>150</v>
      </c>
      <c r="B981" t="str">
        <f>VLOOKUP($A981,Sheet2!$A$2:$B$82,2,FALSE)</f>
        <v>TS</v>
      </c>
      <c r="C981" s="6" t="s">
        <v>118</v>
      </c>
      <c r="D981" t="str">
        <f>VLOOKUP(A981,Sheet2!$A$2:$G$96,3,FALSE)</f>
        <v>vannparameter</v>
      </c>
      <c r="E981" t="str">
        <f>VLOOKUP(A981,Sheet2!$A$2:$G$96,4,FALSE)</f>
        <v>stoff</v>
      </c>
      <c r="F981" s="1">
        <v>45000</v>
      </c>
      <c r="G981" t="str">
        <f t="shared" si="49"/>
        <v>ut</v>
      </c>
      <c r="H981" s="4"/>
      <c r="I981" t="str">
        <f t="shared" si="47"/>
        <v/>
      </c>
      <c r="K981" t="str">
        <f>IF(LEN(VLOOKUP(B981,Sheet2!$B$2:$G$96,5,FALSE))=0,"",VLOOKUP(B981,Sheet2!$B$2:$G$96,5,FALSE))</f>
        <v/>
      </c>
      <c r="L981" t="str">
        <f>IF(LEN(VLOOKUP(B981,Sheet2!$B$2:$G$96,6,FALSE))=0,"",VLOOKUP(B981,Sheet2!$B$2:$G$96,6,FALSE))</f>
        <v/>
      </c>
      <c r="M981" t="str">
        <f t="shared" si="48"/>
        <v/>
      </c>
      <c r="N981">
        <v>151</v>
      </c>
      <c r="O981" t="b">
        <f>VLOOKUP(A981,Sheet2!$A$2:$G$74,5,FALSE)</f>
        <v>0</v>
      </c>
    </row>
    <row r="982" spans="1:15" x14ac:dyDescent="0.25">
      <c r="A982" s="6" t="s">
        <v>150</v>
      </c>
      <c r="B982" t="str">
        <f>VLOOKUP($A982,Sheet2!$A$2:$B$82,2,FALSE)</f>
        <v>TS</v>
      </c>
      <c r="C982" s="6" t="s">
        <v>118</v>
      </c>
      <c r="D982" t="str">
        <f>VLOOKUP(A982,Sheet2!$A$2:$G$96,3,FALSE)</f>
        <v>vannparameter</v>
      </c>
      <c r="E982" t="str">
        <f>VLOOKUP(A982,Sheet2!$A$2:$G$96,4,FALSE)</f>
        <v>stoff</v>
      </c>
      <c r="F982" s="8">
        <v>45029</v>
      </c>
      <c r="G982" t="str">
        <f t="shared" si="49"/>
        <v>ut</v>
      </c>
      <c r="I982" t="str">
        <f t="shared" si="47"/>
        <v/>
      </c>
      <c r="K982" t="str">
        <f>IF(LEN(VLOOKUP(B982,Sheet2!$B$2:$G$96,5,FALSE))=0,"",VLOOKUP(B982,Sheet2!$B$2:$G$96,5,FALSE))</f>
        <v/>
      </c>
      <c r="L982" t="str">
        <f>IF(LEN(VLOOKUP(B982,Sheet2!$B$2:$G$96,6,FALSE))=0,"",VLOOKUP(B982,Sheet2!$B$2:$G$96,6,FALSE))</f>
        <v/>
      </c>
      <c r="M982" t="str">
        <f t="shared" si="48"/>
        <v/>
      </c>
      <c r="N982">
        <v>151</v>
      </c>
      <c r="O982" t="b">
        <f>VLOOKUP(A982,Sheet2!$A$2:$G$74,5,FALSE)</f>
        <v>0</v>
      </c>
    </row>
    <row r="983" spans="1:15" x14ac:dyDescent="0.25">
      <c r="A983" s="6" t="s">
        <v>10</v>
      </c>
      <c r="B983" t="str">
        <f>VLOOKUP($A983,Sheet2!$A$2:$B$82,2,FALSE)</f>
        <v>As</v>
      </c>
      <c r="C983" s="6" t="s">
        <v>11</v>
      </c>
      <c r="D983" t="str">
        <f>VLOOKUP(A983,Sheet2!$A$2:$G$96,3,FALSE)</f>
        <v>tungmetaller</v>
      </c>
      <c r="E983" t="str">
        <f>VLOOKUP(A983,Sheet2!$A$2:$G$96,4,FALSE)</f>
        <v>tungmetaller</v>
      </c>
      <c r="F983" s="8">
        <v>45029</v>
      </c>
      <c r="G983" t="str">
        <f t="shared" si="49"/>
        <v>ut</v>
      </c>
      <c r="H983" s="6">
        <v>5.7</v>
      </c>
      <c r="I983" t="b">
        <f t="shared" si="47"/>
        <v>0</v>
      </c>
      <c r="J983" s="6">
        <v>5.7</v>
      </c>
      <c r="K983">
        <f>IF(LEN(VLOOKUP(B983,Sheet2!$B$2:$G$96,5,FALSE))=0,"",VLOOKUP(B983,Sheet2!$B$2:$G$96,5,FALSE))</f>
        <v>50</v>
      </c>
      <c r="L983" t="str">
        <f>IF(LEN(VLOOKUP(B983,Sheet2!$B$2:$G$96,6,FALSE))=0,"",VLOOKUP(B983,Sheet2!$B$2:$G$96,6,FALSE))</f>
        <v/>
      </c>
      <c r="M983" t="b">
        <f t="shared" si="48"/>
        <v>0</v>
      </c>
      <c r="N983">
        <v>151</v>
      </c>
      <c r="O983" t="b">
        <f>VLOOKUP(A983,Sheet2!$A$2:$G$74,5,FALSE)</f>
        <v>1</v>
      </c>
    </row>
    <row r="984" spans="1:15" x14ac:dyDescent="0.25">
      <c r="A984" s="6" t="s">
        <v>14</v>
      </c>
      <c r="B984" t="str">
        <f>VLOOKUP($A984,Sheet2!$A$2:$B$82,2,FALSE)</f>
        <v>Cd</v>
      </c>
      <c r="C984" s="6" t="s">
        <v>11</v>
      </c>
      <c r="D984" t="str">
        <f>VLOOKUP(A984,Sheet2!$A$2:$G$96,3,FALSE)</f>
        <v>tungmetaller</v>
      </c>
      <c r="E984" t="str">
        <f>VLOOKUP(A984,Sheet2!$A$2:$G$96,4,FALSE)</f>
        <v>tungmetaller</v>
      </c>
      <c r="F984" s="8">
        <v>45029</v>
      </c>
      <c r="G984" t="str">
        <f t="shared" si="49"/>
        <v>ut</v>
      </c>
      <c r="H984" s="6" t="s">
        <v>124</v>
      </c>
      <c r="I984" t="b">
        <f t="shared" si="47"/>
        <v>1</v>
      </c>
      <c r="J984" s="6">
        <v>0.2</v>
      </c>
      <c r="K984">
        <f>IF(LEN(VLOOKUP(B984,Sheet2!$B$2:$G$96,5,FALSE))=0,"",VLOOKUP(B984,Sheet2!$B$2:$G$96,5,FALSE))</f>
        <v>5</v>
      </c>
      <c r="L984" t="str">
        <f>IF(LEN(VLOOKUP(B984,Sheet2!$B$2:$G$96,6,FALSE))=0,"",VLOOKUP(B984,Sheet2!$B$2:$G$96,6,FALSE))</f>
        <v/>
      </c>
      <c r="M984" t="b">
        <f t="shared" si="48"/>
        <v>0</v>
      </c>
      <c r="N984">
        <v>151</v>
      </c>
      <c r="O984" t="b">
        <f>VLOOKUP(A984,Sheet2!$A$2:$G$74,5,FALSE)</f>
        <v>1</v>
      </c>
    </row>
    <row r="985" spans="1:15" x14ac:dyDescent="0.25">
      <c r="A985" s="6" t="s">
        <v>17</v>
      </c>
      <c r="B985" t="str">
        <f>VLOOKUP($A985,Sheet2!$A$2:$B$82,2,FALSE)</f>
        <v>Cr</v>
      </c>
      <c r="C985" s="6" t="s">
        <v>11</v>
      </c>
      <c r="D985" t="str">
        <f>VLOOKUP(A985,Sheet2!$A$2:$G$96,3,FALSE)</f>
        <v>tungmetaller</v>
      </c>
      <c r="E985" t="str">
        <f>VLOOKUP(A985,Sheet2!$A$2:$G$96,4,FALSE)</f>
        <v>tungmetaller</v>
      </c>
      <c r="F985" s="8">
        <v>45029</v>
      </c>
      <c r="G985" t="str">
        <f t="shared" si="49"/>
        <v>ut</v>
      </c>
      <c r="H985" s="6">
        <v>3.8</v>
      </c>
      <c r="I985" t="b">
        <f t="shared" si="47"/>
        <v>0</v>
      </c>
      <c r="J985" s="6">
        <v>3.8</v>
      </c>
      <c r="K985">
        <f>IF(LEN(VLOOKUP(B985,Sheet2!$B$2:$G$96,5,FALSE))=0,"",VLOOKUP(B985,Sheet2!$B$2:$G$96,5,FALSE))</f>
        <v>50</v>
      </c>
      <c r="L985" t="str">
        <f>IF(LEN(VLOOKUP(B985,Sheet2!$B$2:$G$96,6,FALSE))=0,"",VLOOKUP(B985,Sheet2!$B$2:$G$96,6,FALSE))</f>
        <v/>
      </c>
      <c r="M985" t="b">
        <f t="shared" si="48"/>
        <v>0</v>
      </c>
      <c r="N985">
        <v>151</v>
      </c>
      <c r="O985" t="b">
        <f>VLOOKUP(A985,Sheet2!$A$2:$G$74,5,FALSE)</f>
        <v>1</v>
      </c>
    </row>
    <row r="986" spans="1:15" x14ac:dyDescent="0.25">
      <c r="A986" s="6" t="s">
        <v>16</v>
      </c>
      <c r="B986" t="str">
        <f>VLOOKUP($A986,Sheet2!$A$2:$B$82,2,FALSE)</f>
        <v>Cu</v>
      </c>
      <c r="C986" s="6" t="s">
        <v>11</v>
      </c>
      <c r="D986" t="str">
        <f>VLOOKUP(A986,Sheet2!$A$2:$G$96,3,FALSE)</f>
        <v>tungmetaller</v>
      </c>
      <c r="E986" t="str">
        <f>VLOOKUP(A986,Sheet2!$A$2:$G$96,4,FALSE)</f>
        <v>tungmetaller</v>
      </c>
      <c r="F986" s="8">
        <v>45029</v>
      </c>
      <c r="G986" t="str">
        <f t="shared" si="49"/>
        <v>ut</v>
      </c>
      <c r="H986" s="6">
        <v>3.1</v>
      </c>
      <c r="I986" t="b">
        <f t="shared" si="47"/>
        <v>0</v>
      </c>
      <c r="J986" s="6">
        <v>3.1</v>
      </c>
      <c r="K986">
        <f>IF(LEN(VLOOKUP(B986,Sheet2!$B$2:$G$96,5,FALSE))=0,"",VLOOKUP(B986,Sheet2!$B$2:$G$96,5,FALSE))</f>
        <v>200</v>
      </c>
      <c r="L986" t="str">
        <f>IF(LEN(VLOOKUP(B986,Sheet2!$B$2:$G$96,6,FALSE))=0,"",VLOOKUP(B986,Sheet2!$B$2:$G$96,6,FALSE))</f>
        <v/>
      </c>
      <c r="M986" t="b">
        <f t="shared" si="48"/>
        <v>0</v>
      </c>
      <c r="N986">
        <v>151</v>
      </c>
      <c r="O986" t="b">
        <f>VLOOKUP(A986,Sheet2!$A$2:$G$74,5,FALSE)</f>
        <v>1</v>
      </c>
    </row>
    <row r="987" spans="1:15" x14ac:dyDescent="0.25">
      <c r="A987" s="6" t="s">
        <v>21</v>
      </c>
      <c r="B987" t="str">
        <f>VLOOKUP($A987,Sheet2!$A$2:$B$82,2,FALSE)</f>
        <v>Fe</v>
      </c>
      <c r="C987" s="6" t="s">
        <v>11</v>
      </c>
      <c r="D987" t="str">
        <f>VLOOKUP(A987,Sheet2!$A$2:$G$96,3,FALSE)</f>
        <v>tungmetaller</v>
      </c>
      <c r="E987" t="str">
        <f>VLOOKUP(A987,Sheet2!$A$2:$G$96,4,FALSE)</f>
        <v>tungmetaller</v>
      </c>
      <c r="F987" s="8">
        <v>45029</v>
      </c>
      <c r="G987" t="str">
        <f t="shared" si="49"/>
        <v>ut</v>
      </c>
      <c r="H987" s="6">
        <v>1740</v>
      </c>
      <c r="I987" t="b">
        <f t="shared" si="47"/>
        <v>0</v>
      </c>
      <c r="J987" s="6">
        <v>1740</v>
      </c>
      <c r="K987" t="str">
        <f>IF(LEN(VLOOKUP(B987,Sheet2!$B$2:$G$96,5,FALSE))=0,"",VLOOKUP(B987,Sheet2!$B$2:$G$96,5,FALSE))</f>
        <v/>
      </c>
      <c r="L987" t="str">
        <f>IF(LEN(VLOOKUP(B987,Sheet2!$B$2:$G$96,6,FALSE))=0,"",VLOOKUP(B987,Sheet2!$B$2:$G$96,6,FALSE))</f>
        <v/>
      </c>
      <c r="M987" t="b">
        <f t="shared" si="48"/>
        <v>0</v>
      </c>
      <c r="N987">
        <v>151</v>
      </c>
      <c r="O987" t="b">
        <f>VLOOKUP(A987,Sheet2!$A$2:$G$74,5,FALSE)</f>
        <v>0</v>
      </c>
    </row>
    <row r="988" spans="1:15" x14ac:dyDescent="0.25">
      <c r="A988" s="6" t="s">
        <v>18</v>
      </c>
      <c r="B988" t="str">
        <f>VLOOKUP($A988,Sheet2!$A$2:$B$82,2,FALSE)</f>
        <v>Hg</v>
      </c>
      <c r="C988" s="6" t="s">
        <v>11</v>
      </c>
      <c r="D988" t="str">
        <f>VLOOKUP(A988,Sheet2!$A$2:$G$96,3,FALSE)</f>
        <v>tungmetaller</v>
      </c>
      <c r="E988" t="str">
        <f>VLOOKUP(A988,Sheet2!$A$2:$G$96,4,FALSE)</f>
        <v>tungmetaller</v>
      </c>
      <c r="F988" s="8">
        <v>45029</v>
      </c>
      <c r="G988" t="str">
        <f t="shared" si="49"/>
        <v>ut</v>
      </c>
      <c r="H988" s="6" t="s">
        <v>214</v>
      </c>
      <c r="I988" t="b">
        <f t="shared" si="47"/>
        <v>1</v>
      </c>
      <c r="J988" s="6">
        <v>5.3999999999999999E-2</v>
      </c>
      <c r="K988">
        <f>IF(LEN(VLOOKUP(B988,Sheet2!$B$2:$G$96,5,FALSE))=0,"",VLOOKUP(B988,Sheet2!$B$2:$G$96,5,FALSE))</f>
        <v>2</v>
      </c>
      <c r="L988" t="str">
        <f>IF(LEN(VLOOKUP(B988,Sheet2!$B$2:$G$96,6,FALSE))=0,"",VLOOKUP(B988,Sheet2!$B$2:$G$96,6,FALSE))</f>
        <v/>
      </c>
      <c r="M988" t="b">
        <f t="shared" si="48"/>
        <v>0</v>
      </c>
      <c r="N988">
        <v>151</v>
      </c>
      <c r="O988" t="b">
        <f>VLOOKUP(A988,Sheet2!$A$2:$G$74,5,FALSE)</f>
        <v>1</v>
      </c>
    </row>
    <row r="989" spans="1:15" x14ac:dyDescent="0.25">
      <c r="A989" s="6" t="s">
        <v>22</v>
      </c>
      <c r="B989" t="str">
        <f>VLOOKUP($A989,Sheet2!$A$2:$B$82,2,FALSE)</f>
        <v>Mn</v>
      </c>
      <c r="C989" s="6" t="s">
        <v>11</v>
      </c>
      <c r="D989" t="str">
        <f>VLOOKUP(A989,Sheet2!$A$2:$G$96,3,FALSE)</f>
        <v>tungmetaller</v>
      </c>
      <c r="E989" t="str">
        <f>VLOOKUP(A989,Sheet2!$A$2:$G$96,4,FALSE)</f>
        <v>tungmetaller</v>
      </c>
      <c r="F989" s="8">
        <v>45029</v>
      </c>
      <c r="G989" t="str">
        <f t="shared" si="49"/>
        <v>ut</v>
      </c>
      <c r="H989" s="6">
        <v>778</v>
      </c>
      <c r="I989" t="b">
        <f t="shared" si="47"/>
        <v>0</v>
      </c>
      <c r="J989" s="6">
        <v>778</v>
      </c>
      <c r="K989" t="str">
        <f>IF(LEN(VLOOKUP(B989,Sheet2!$B$2:$G$96,5,FALSE))=0,"",VLOOKUP(B989,Sheet2!$B$2:$G$96,5,FALSE))</f>
        <v/>
      </c>
      <c r="L989" t="str">
        <f>IF(LEN(VLOOKUP(B989,Sheet2!$B$2:$G$96,6,FALSE))=0,"",VLOOKUP(B989,Sheet2!$B$2:$G$96,6,FALSE))</f>
        <v/>
      </c>
      <c r="M989" t="b">
        <f t="shared" si="48"/>
        <v>0</v>
      </c>
      <c r="N989">
        <v>151</v>
      </c>
      <c r="O989" t="b">
        <f>VLOOKUP(A989,Sheet2!$A$2:$G$74,5,FALSE)</f>
        <v>0</v>
      </c>
    </row>
    <row r="990" spans="1:15" x14ac:dyDescent="0.25">
      <c r="A990" s="6" t="s">
        <v>19</v>
      </c>
      <c r="B990" t="str">
        <f>VLOOKUP($A990,Sheet2!$A$2:$B$82,2,FALSE)</f>
        <v>Ni</v>
      </c>
      <c r="C990" s="6" t="s">
        <v>11</v>
      </c>
      <c r="D990" t="str">
        <f>VLOOKUP(A990,Sheet2!$A$2:$G$96,3,FALSE)</f>
        <v>tungmetaller</v>
      </c>
      <c r="E990" t="str">
        <f>VLOOKUP(A990,Sheet2!$A$2:$G$96,4,FALSE)</f>
        <v>andre metaller</v>
      </c>
      <c r="F990" s="8">
        <v>45029</v>
      </c>
      <c r="G990" t="str">
        <f t="shared" si="49"/>
        <v>ut</v>
      </c>
      <c r="H990" s="6">
        <v>29.4</v>
      </c>
      <c r="I990" t="b">
        <f t="shared" si="47"/>
        <v>0</v>
      </c>
      <c r="J990" s="6">
        <v>29.4</v>
      </c>
      <c r="K990">
        <f>IF(LEN(VLOOKUP(B990,Sheet2!$B$2:$G$96,5,FALSE))=0,"",VLOOKUP(B990,Sheet2!$B$2:$G$96,5,FALSE))</f>
        <v>50</v>
      </c>
      <c r="L990" t="str">
        <f>IF(LEN(VLOOKUP(B990,Sheet2!$B$2:$G$96,6,FALSE))=0,"",VLOOKUP(B990,Sheet2!$B$2:$G$96,6,FALSE))</f>
        <v/>
      </c>
      <c r="M990" t="b">
        <f t="shared" si="48"/>
        <v>0</v>
      </c>
      <c r="N990">
        <v>151</v>
      </c>
      <c r="O990" t="b">
        <f>VLOOKUP(A990,Sheet2!$A$2:$G$74,5,FALSE)</f>
        <v>1</v>
      </c>
    </row>
    <row r="991" spans="1:15" x14ac:dyDescent="0.25">
      <c r="A991" s="6" t="s">
        <v>12</v>
      </c>
      <c r="B991" t="str">
        <f>VLOOKUP($A991,Sheet2!$A$2:$B$82,2,FALSE)</f>
        <v>Pb</v>
      </c>
      <c r="C991" s="6" t="s">
        <v>11</v>
      </c>
      <c r="D991" t="str">
        <f>VLOOKUP(A991,Sheet2!$A$2:$G$96,3,FALSE)</f>
        <v>tungmetaller</v>
      </c>
      <c r="E991" t="str">
        <f>VLOOKUP(A991,Sheet2!$A$2:$G$96,4,FALSE)</f>
        <v>tungmetaller</v>
      </c>
      <c r="F991" s="8">
        <v>45029</v>
      </c>
      <c r="G991" t="str">
        <f t="shared" si="49"/>
        <v>ut</v>
      </c>
      <c r="H991" s="6" t="s">
        <v>125</v>
      </c>
      <c r="I991" t="b">
        <f t="shared" si="47"/>
        <v>1</v>
      </c>
      <c r="J991" s="6">
        <v>1</v>
      </c>
      <c r="K991">
        <f>IF(LEN(VLOOKUP(B991,Sheet2!$B$2:$G$96,5,FALSE))=0,"",VLOOKUP(B991,Sheet2!$B$2:$G$96,5,FALSE))</f>
        <v>50</v>
      </c>
      <c r="L991" t="str">
        <f>IF(LEN(VLOOKUP(B991,Sheet2!$B$2:$G$96,6,FALSE))=0,"",VLOOKUP(B991,Sheet2!$B$2:$G$96,6,FALSE))</f>
        <v/>
      </c>
      <c r="M991" t="b">
        <f t="shared" si="48"/>
        <v>0</v>
      </c>
      <c r="N991">
        <v>151</v>
      </c>
      <c r="O991" t="b">
        <f>VLOOKUP(A991,Sheet2!$A$2:$G$74,5,FALSE)</f>
        <v>1</v>
      </c>
    </row>
    <row r="992" spans="1:15" x14ac:dyDescent="0.25">
      <c r="A992" s="6" t="s">
        <v>20</v>
      </c>
      <c r="B992" t="str">
        <f>VLOOKUP($A992,Sheet2!$A$2:$B$82,2,FALSE)</f>
        <v>Zn</v>
      </c>
      <c r="C992" s="6" t="s">
        <v>11</v>
      </c>
      <c r="D992" t="str">
        <f>VLOOKUP(A992,Sheet2!$A$2:$G$96,3,FALSE)</f>
        <v>tungmetaller</v>
      </c>
      <c r="E992" t="str">
        <f>VLOOKUP(A992,Sheet2!$A$2:$G$96,4,FALSE)</f>
        <v>andre metaller</v>
      </c>
      <c r="F992" s="8">
        <v>45029</v>
      </c>
      <c r="G992" t="str">
        <f t="shared" si="49"/>
        <v>ut</v>
      </c>
      <c r="H992" s="6">
        <v>26.6</v>
      </c>
      <c r="I992" t="b">
        <f t="shared" si="47"/>
        <v>0</v>
      </c>
      <c r="J992" s="6">
        <v>26.6</v>
      </c>
      <c r="K992">
        <f>IF(LEN(VLOOKUP(B992,Sheet2!$B$2:$G$96,5,FALSE))=0,"",VLOOKUP(B992,Sheet2!$B$2:$G$96,5,FALSE))</f>
        <v>500</v>
      </c>
      <c r="L992" t="str">
        <f>IF(LEN(VLOOKUP(B992,Sheet2!$B$2:$G$96,6,FALSE))=0,"",VLOOKUP(B992,Sheet2!$B$2:$G$96,6,FALSE))</f>
        <v/>
      </c>
      <c r="M992" t="b">
        <f t="shared" si="48"/>
        <v>0</v>
      </c>
      <c r="N992">
        <v>151</v>
      </c>
      <c r="O992" t="b">
        <f>VLOOKUP(A992,Sheet2!$A$2:$G$74,5,FALSE)</f>
        <v>1</v>
      </c>
    </row>
    <row r="993" spans="1:15" x14ac:dyDescent="0.25">
      <c r="A993" s="6" t="s">
        <v>10</v>
      </c>
      <c r="B993" t="str">
        <f>VLOOKUP($A993,Sheet2!$A$2:$B$82,2,FALSE)</f>
        <v>As</v>
      </c>
      <c r="C993" s="6" t="s">
        <v>121</v>
      </c>
      <c r="D993" t="str">
        <f>VLOOKUP(A993,Sheet2!$A$2:$G$96,3,FALSE)</f>
        <v>tungmetaller</v>
      </c>
      <c r="E993" t="str">
        <f>VLOOKUP(A993,Sheet2!$A$2:$G$96,4,FALSE)</f>
        <v>tungmetaller</v>
      </c>
      <c r="F993" s="8">
        <v>45029</v>
      </c>
      <c r="G993" t="str">
        <f t="shared" si="49"/>
        <v>ut</v>
      </c>
      <c r="H993" s="6" t="s">
        <v>119</v>
      </c>
      <c r="I993" t="b">
        <f t="shared" si="47"/>
        <v>1</v>
      </c>
      <c r="J993" s="6" t="s">
        <v>119</v>
      </c>
      <c r="K993">
        <f>IF(LEN(VLOOKUP(B993,Sheet2!$B$2:$G$96,5,FALSE))=0,"",VLOOKUP(B993,Sheet2!$B$2:$G$96,5,FALSE))</f>
        <v>50</v>
      </c>
      <c r="L993" t="str">
        <f>IF(LEN(VLOOKUP(B993,Sheet2!$B$2:$G$96,6,FALSE))=0,"",VLOOKUP(B993,Sheet2!$B$2:$G$96,6,FALSE))</f>
        <v/>
      </c>
      <c r="M993" t="b">
        <f t="shared" si="48"/>
        <v>1</v>
      </c>
      <c r="N993">
        <v>151</v>
      </c>
      <c r="O993" t="b">
        <f>VLOOKUP(A993,Sheet2!$A$2:$G$74,5,FALSE)</f>
        <v>1</v>
      </c>
    </row>
    <row r="994" spans="1:15" x14ac:dyDescent="0.25">
      <c r="A994" s="6" t="s">
        <v>14</v>
      </c>
      <c r="B994" t="str">
        <f>VLOOKUP($A994,Sheet2!$A$2:$B$82,2,FALSE)</f>
        <v>Cd</v>
      </c>
      <c r="C994" s="6" t="s">
        <v>121</v>
      </c>
      <c r="D994" t="str">
        <f>VLOOKUP(A994,Sheet2!$A$2:$G$96,3,FALSE)</f>
        <v>tungmetaller</v>
      </c>
      <c r="E994" t="str">
        <f>VLOOKUP(A994,Sheet2!$A$2:$G$96,4,FALSE)</f>
        <v>tungmetaller</v>
      </c>
      <c r="F994" s="8">
        <v>45029</v>
      </c>
      <c r="G994" t="str">
        <f t="shared" si="49"/>
        <v>ut</v>
      </c>
      <c r="H994" s="6" t="s">
        <v>119</v>
      </c>
      <c r="I994" t="b">
        <f t="shared" si="47"/>
        <v>1</v>
      </c>
      <c r="J994" s="6" t="s">
        <v>119</v>
      </c>
      <c r="K994">
        <f>IF(LEN(VLOOKUP(B994,Sheet2!$B$2:$G$96,5,FALSE))=0,"",VLOOKUP(B994,Sheet2!$B$2:$G$96,5,FALSE))</f>
        <v>5</v>
      </c>
      <c r="L994" t="str">
        <f>IF(LEN(VLOOKUP(B994,Sheet2!$B$2:$G$96,6,FALSE))=0,"",VLOOKUP(B994,Sheet2!$B$2:$G$96,6,FALSE))</f>
        <v/>
      </c>
      <c r="M994" t="b">
        <f t="shared" si="48"/>
        <v>1</v>
      </c>
      <c r="N994">
        <v>151</v>
      </c>
      <c r="O994" t="b">
        <f>VLOOKUP(A994,Sheet2!$A$2:$G$74,5,FALSE)</f>
        <v>1</v>
      </c>
    </row>
    <row r="995" spans="1:15" x14ac:dyDescent="0.25">
      <c r="A995" s="6" t="s">
        <v>17</v>
      </c>
      <c r="B995" t="str">
        <f>VLOOKUP($A995,Sheet2!$A$2:$B$82,2,FALSE)</f>
        <v>Cr</v>
      </c>
      <c r="C995" s="6" t="s">
        <v>121</v>
      </c>
      <c r="D995" t="str">
        <f>VLOOKUP(A995,Sheet2!$A$2:$G$96,3,FALSE)</f>
        <v>tungmetaller</v>
      </c>
      <c r="E995" t="str">
        <f>VLOOKUP(A995,Sheet2!$A$2:$G$96,4,FALSE)</f>
        <v>tungmetaller</v>
      </c>
      <c r="F995" s="8">
        <v>45029</v>
      </c>
      <c r="G995" t="str">
        <f t="shared" si="49"/>
        <v>ut</v>
      </c>
      <c r="H995" s="6" t="s">
        <v>119</v>
      </c>
      <c r="I995" t="b">
        <f t="shared" si="47"/>
        <v>1</v>
      </c>
      <c r="J995" s="6" t="s">
        <v>119</v>
      </c>
      <c r="K995">
        <f>IF(LEN(VLOOKUP(B995,Sheet2!$B$2:$G$96,5,FALSE))=0,"",VLOOKUP(B995,Sheet2!$B$2:$G$96,5,FALSE))</f>
        <v>50</v>
      </c>
      <c r="L995" t="str">
        <f>IF(LEN(VLOOKUP(B995,Sheet2!$B$2:$G$96,6,FALSE))=0,"",VLOOKUP(B995,Sheet2!$B$2:$G$96,6,FALSE))</f>
        <v/>
      </c>
      <c r="M995" t="b">
        <f t="shared" si="48"/>
        <v>1</v>
      </c>
      <c r="N995">
        <v>151</v>
      </c>
      <c r="O995" t="b">
        <f>VLOOKUP(A995,Sheet2!$A$2:$G$74,5,FALSE)</f>
        <v>1</v>
      </c>
    </row>
    <row r="996" spans="1:15" x14ac:dyDescent="0.25">
      <c r="A996" s="6" t="s">
        <v>16</v>
      </c>
      <c r="B996" t="str">
        <f>VLOOKUP($A996,Sheet2!$A$2:$B$82,2,FALSE)</f>
        <v>Cu</v>
      </c>
      <c r="C996" s="6" t="s">
        <v>121</v>
      </c>
      <c r="D996" t="str">
        <f>VLOOKUP(A996,Sheet2!$A$2:$G$96,3,FALSE)</f>
        <v>tungmetaller</v>
      </c>
      <c r="E996" t="str">
        <f>VLOOKUP(A996,Sheet2!$A$2:$G$96,4,FALSE)</f>
        <v>tungmetaller</v>
      </c>
      <c r="F996" s="8">
        <v>45029</v>
      </c>
      <c r="G996" t="str">
        <f t="shared" si="49"/>
        <v>ut</v>
      </c>
      <c r="H996" s="6" t="s">
        <v>119</v>
      </c>
      <c r="I996" t="b">
        <f t="shared" si="47"/>
        <v>1</v>
      </c>
      <c r="J996" s="6" t="s">
        <v>119</v>
      </c>
      <c r="K996">
        <f>IF(LEN(VLOOKUP(B996,Sheet2!$B$2:$G$96,5,FALSE))=0,"",VLOOKUP(B996,Sheet2!$B$2:$G$96,5,FALSE))</f>
        <v>200</v>
      </c>
      <c r="L996" t="str">
        <f>IF(LEN(VLOOKUP(B996,Sheet2!$B$2:$G$96,6,FALSE))=0,"",VLOOKUP(B996,Sheet2!$B$2:$G$96,6,FALSE))</f>
        <v/>
      </c>
      <c r="M996" t="b">
        <f t="shared" si="48"/>
        <v>1</v>
      </c>
      <c r="N996">
        <v>151</v>
      </c>
      <c r="O996" t="b">
        <f>VLOOKUP(A996,Sheet2!$A$2:$G$74,5,FALSE)</f>
        <v>1</v>
      </c>
    </row>
    <row r="997" spans="1:15" x14ac:dyDescent="0.25">
      <c r="A997" s="6" t="s">
        <v>21</v>
      </c>
      <c r="B997" t="str">
        <f>VLOOKUP($A997,Sheet2!$A$2:$B$82,2,FALSE)</f>
        <v>Fe</v>
      </c>
      <c r="C997" s="6" t="s">
        <v>121</v>
      </c>
      <c r="D997" t="str">
        <f>VLOOKUP(A997,Sheet2!$A$2:$G$96,3,FALSE)</f>
        <v>tungmetaller</v>
      </c>
      <c r="E997" t="str">
        <f>VLOOKUP(A997,Sheet2!$A$2:$G$96,4,FALSE)</f>
        <v>tungmetaller</v>
      </c>
      <c r="F997" s="8">
        <v>45029</v>
      </c>
      <c r="G997" t="str">
        <f t="shared" si="49"/>
        <v>ut</v>
      </c>
      <c r="H997" s="6" t="s">
        <v>119</v>
      </c>
      <c r="I997" t="b">
        <f t="shared" si="47"/>
        <v>1</v>
      </c>
      <c r="J997" s="6" t="s">
        <v>119</v>
      </c>
      <c r="K997" t="str">
        <f>IF(LEN(VLOOKUP(B997,Sheet2!$B$2:$G$96,5,FALSE))=0,"",VLOOKUP(B997,Sheet2!$B$2:$G$96,5,FALSE))</f>
        <v/>
      </c>
      <c r="L997" t="str">
        <f>IF(LEN(VLOOKUP(B997,Sheet2!$B$2:$G$96,6,FALSE))=0,"",VLOOKUP(B997,Sheet2!$B$2:$G$96,6,FALSE))</f>
        <v/>
      </c>
      <c r="M997" t="b">
        <f t="shared" si="48"/>
        <v>0</v>
      </c>
      <c r="N997">
        <v>151</v>
      </c>
      <c r="O997" t="b">
        <f>VLOOKUP(A997,Sheet2!$A$2:$G$74,5,FALSE)</f>
        <v>0</v>
      </c>
    </row>
    <row r="998" spans="1:15" x14ac:dyDescent="0.25">
      <c r="A998" s="6" t="s">
        <v>18</v>
      </c>
      <c r="B998" t="str">
        <f>VLOOKUP($A998,Sheet2!$A$2:$B$82,2,FALSE)</f>
        <v>Hg</v>
      </c>
      <c r="C998" s="6" t="s">
        <v>121</v>
      </c>
      <c r="D998" t="str">
        <f>VLOOKUP(A998,Sheet2!$A$2:$G$96,3,FALSE)</f>
        <v>tungmetaller</v>
      </c>
      <c r="E998" t="str">
        <f>VLOOKUP(A998,Sheet2!$A$2:$G$96,4,FALSE)</f>
        <v>tungmetaller</v>
      </c>
      <c r="F998" s="8">
        <v>45029</v>
      </c>
      <c r="G998" t="str">
        <f t="shared" si="49"/>
        <v>ut</v>
      </c>
      <c r="H998" s="6" t="s">
        <v>119</v>
      </c>
      <c r="I998" t="b">
        <f t="shared" si="47"/>
        <v>1</v>
      </c>
      <c r="J998" s="6" t="s">
        <v>119</v>
      </c>
      <c r="K998">
        <f>IF(LEN(VLOOKUP(B998,Sheet2!$B$2:$G$96,5,FALSE))=0,"",VLOOKUP(B998,Sheet2!$B$2:$G$96,5,FALSE))</f>
        <v>2</v>
      </c>
      <c r="L998" t="str">
        <f>IF(LEN(VLOOKUP(B998,Sheet2!$B$2:$G$96,6,FALSE))=0,"",VLOOKUP(B998,Sheet2!$B$2:$G$96,6,FALSE))</f>
        <v/>
      </c>
      <c r="M998" t="b">
        <f t="shared" si="48"/>
        <v>1</v>
      </c>
      <c r="N998">
        <v>151</v>
      </c>
      <c r="O998" t="b">
        <f>VLOOKUP(A998,Sheet2!$A$2:$G$74,5,FALSE)</f>
        <v>1</v>
      </c>
    </row>
    <row r="999" spans="1:15" x14ac:dyDescent="0.25">
      <c r="A999" s="6" t="s">
        <v>22</v>
      </c>
      <c r="B999" t="str">
        <f>VLOOKUP($A999,Sheet2!$A$2:$B$82,2,FALSE)</f>
        <v>Mn</v>
      </c>
      <c r="C999" s="6" t="s">
        <v>121</v>
      </c>
      <c r="D999" t="str">
        <f>VLOOKUP(A999,Sheet2!$A$2:$G$96,3,FALSE)</f>
        <v>tungmetaller</v>
      </c>
      <c r="E999" t="str">
        <f>VLOOKUP(A999,Sheet2!$A$2:$G$96,4,FALSE)</f>
        <v>tungmetaller</v>
      </c>
      <c r="F999" s="8">
        <v>45029</v>
      </c>
      <c r="G999" t="str">
        <f t="shared" si="49"/>
        <v>ut</v>
      </c>
      <c r="H999" s="6" t="s">
        <v>119</v>
      </c>
      <c r="I999" t="b">
        <f t="shared" si="47"/>
        <v>1</v>
      </c>
      <c r="J999" s="6" t="s">
        <v>119</v>
      </c>
      <c r="K999" t="str">
        <f>IF(LEN(VLOOKUP(B999,Sheet2!$B$2:$G$96,5,FALSE))=0,"",VLOOKUP(B999,Sheet2!$B$2:$G$96,5,FALSE))</f>
        <v/>
      </c>
      <c r="L999" t="str">
        <f>IF(LEN(VLOOKUP(B999,Sheet2!$B$2:$G$96,6,FALSE))=0,"",VLOOKUP(B999,Sheet2!$B$2:$G$96,6,FALSE))</f>
        <v/>
      </c>
      <c r="M999" t="b">
        <f t="shared" si="48"/>
        <v>0</v>
      </c>
      <c r="N999">
        <v>151</v>
      </c>
      <c r="O999" t="b">
        <f>VLOOKUP(A999,Sheet2!$A$2:$G$74,5,FALSE)</f>
        <v>0</v>
      </c>
    </row>
    <row r="1000" spans="1:15" x14ac:dyDescent="0.25">
      <c r="A1000" s="6" t="s">
        <v>19</v>
      </c>
      <c r="B1000" t="str">
        <f>VLOOKUP($A1000,Sheet2!$A$2:$B$82,2,FALSE)</f>
        <v>Ni</v>
      </c>
      <c r="C1000" s="6" t="s">
        <v>121</v>
      </c>
      <c r="D1000" t="str">
        <f>VLOOKUP(A1000,Sheet2!$A$2:$G$96,3,FALSE)</f>
        <v>tungmetaller</v>
      </c>
      <c r="E1000" t="str">
        <f>VLOOKUP(A1000,Sheet2!$A$2:$G$96,4,FALSE)</f>
        <v>andre metaller</v>
      </c>
      <c r="F1000" s="8">
        <v>45029</v>
      </c>
      <c r="G1000" t="str">
        <f t="shared" si="49"/>
        <v>ut</v>
      </c>
      <c r="H1000" s="6" t="s">
        <v>119</v>
      </c>
      <c r="I1000" t="b">
        <f t="shared" si="47"/>
        <v>1</v>
      </c>
      <c r="J1000" s="6" t="s">
        <v>119</v>
      </c>
      <c r="K1000">
        <f>IF(LEN(VLOOKUP(B1000,Sheet2!$B$2:$G$96,5,FALSE))=0,"",VLOOKUP(B1000,Sheet2!$B$2:$G$96,5,FALSE))</f>
        <v>50</v>
      </c>
      <c r="L1000" t="str">
        <f>IF(LEN(VLOOKUP(B1000,Sheet2!$B$2:$G$96,6,FALSE))=0,"",VLOOKUP(B1000,Sheet2!$B$2:$G$96,6,FALSE))</f>
        <v/>
      </c>
      <c r="M1000" t="b">
        <f t="shared" si="48"/>
        <v>1</v>
      </c>
      <c r="N1000">
        <v>151</v>
      </c>
      <c r="O1000" t="b">
        <f>VLOOKUP(A1000,Sheet2!$A$2:$G$74,5,FALSE)</f>
        <v>1</v>
      </c>
    </row>
    <row r="1001" spans="1:15" x14ac:dyDescent="0.25">
      <c r="A1001" s="6" t="s">
        <v>12</v>
      </c>
      <c r="B1001" t="str">
        <f>VLOOKUP($A1001,Sheet2!$A$2:$B$82,2,FALSE)</f>
        <v>Pb</v>
      </c>
      <c r="C1001" s="6" t="s">
        <v>121</v>
      </c>
      <c r="D1001" t="str">
        <f>VLOOKUP(A1001,Sheet2!$A$2:$G$96,3,FALSE)</f>
        <v>tungmetaller</v>
      </c>
      <c r="E1001" t="str">
        <f>VLOOKUP(A1001,Sheet2!$A$2:$G$96,4,FALSE)</f>
        <v>tungmetaller</v>
      </c>
      <c r="F1001" s="8">
        <v>45029</v>
      </c>
      <c r="G1001" t="str">
        <f t="shared" si="49"/>
        <v>ut</v>
      </c>
      <c r="H1001" s="6" t="s">
        <v>119</v>
      </c>
      <c r="I1001" t="b">
        <f t="shared" si="47"/>
        <v>1</v>
      </c>
      <c r="J1001" s="6" t="s">
        <v>119</v>
      </c>
      <c r="K1001">
        <f>IF(LEN(VLOOKUP(B1001,Sheet2!$B$2:$G$96,5,FALSE))=0,"",VLOOKUP(B1001,Sheet2!$B$2:$G$96,5,FALSE))</f>
        <v>50</v>
      </c>
      <c r="L1001" t="str">
        <f>IF(LEN(VLOOKUP(B1001,Sheet2!$B$2:$G$96,6,FALSE))=0,"",VLOOKUP(B1001,Sheet2!$B$2:$G$96,6,FALSE))</f>
        <v/>
      </c>
      <c r="M1001" t="b">
        <f t="shared" si="48"/>
        <v>1</v>
      </c>
      <c r="N1001">
        <v>151</v>
      </c>
      <c r="O1001" t="b">
        <f>VLOOKUP(A1001,Sheet2!$A$2:$G$74,5,FALSE)</f>
        <v>1</v>
      </c>
    </row>
    <row r="1002" spans="1:15" x14ac:dyDescent="0.25">
      <c r="A1002" s="6" t="s">
        <v>20</v>
      </c>
      <c r="B1002" t="str">
        <f>VLOOKUP($A1002,Sheet2!$A$2:$B$82,2,FALSE)</f>
        <v>Zn</v>
      </c>
      <c r="C1002" s="6" t="s">
        <v>121</v>
      </c>
      <c r="D1002" t="str">
        <f>VLOOKUP(A1002,Sheet2!$A$2:$G$96,3,FALSE)</f>
        <v>tungmetaller</v>
      </c>
      <c r="E1002" t="str">
        <f>VLOOKUP(A1002,Sheet2!$A$2:$G$96,4,FALSE)</f>
        <v>andre metaller</v>
      </c>
      <c r="F1002" s="8">
        <v>45029</v>
      </c>
      <c r="G1002" t="str">
        <f t="shared" si="49"/>
        <v>ut</v>
      </c>
      <c r="H1002" s="6" t="s">
        <v>119</v>
      </c>
      <c r="I1002" t="b">
        <f t="shared" si="47"/>
        <v>1</v>
      </c>
      <c r="J1002" s="6" t="s">
        <v>119</v>
      </c>
      <c r="K1002">
        <f>IF(LEN(VLOOKUP(B1002,Sheet2!$B$2:$G$96,5,FALSE))=0,"",VLOOKUP(B1002,Sheet2!$B$2:$G$96,5,FALSE))</f>
        <v>500</v>
      </c>
      <c r="L1002" t="str">
        <f>IF(LEN(VLOOKUP(B1002,Sheet2!$B$2:$G$96,6,FALSE))=0,"",VLOOKUP(B1002,Sheet2!$B$2:$G$96,6,FALSE))</f>
        <v/>
      </c>
      <c r="M1002" t="b">
        <f t="shared" si="48"/>
        <v>1</v>
      </c>
      <c r="N1002">
        <v>151</v>
      </c>
      <c r="O1002" t="b">
        <f>VLOOKUP(A1002,Sheet2!$A$2:$G$74,5,FALSE)</f>
        <v>1</v>
      </c>
    </row>
    <row r="1003" spans="1:15" x14ac:dyDescent="0.25">
      <c r="A1003" s="6" t="s">
        <v>99</v>
      </c>
      <c r="B1003" t="str">
        <f>VLOOKUP($A1003,Sheet2!$A$2:$B$82,2,FALSE)</f>
        <v>PCB 28</v>
      </c>
      <c r="C1003" s="6" t="s">
        <v>11</v>
      </c>
      <c r="D1003" t="str">
        <f>VLOOKUP(A1003,Sheet2!$A$2:$G$96,3,FALSE)</f>
        <v>org milj</v>
      </c>
      <c r="E1003" t="str">
        <f>VLOOKUP(A1003,Sheet2!$A$2:$G$96,4,FALSE)</f>
        <v>PCB</v>
      </c>
      <c r="F1003" s="8">
        <v>45029</v>
      </c>
      <c r="G1003" t="str">
        <f t="shared" si="49"/>
        <v>ut</v>
      </c>
      <c r="H1003" s="6" t="s">
        <v>219</v>
      </c>
      <c r="I1003" t="b">
        <f t="shared" si="47"/>
        <v>1</v>
      </c>
      <c r="J1003" s="6">
        <v>1.33E-3</v>
      </c>
      <c r="K1003" t="str">
        <f>IF(LEN(VLOOKUP(B1003,Sheet2!$B$2:$G$96,5,FALSE))=0,"",VLOOKUP(B1003,Sheet2!$B$2:$G$96,5,FALSE))</f>
        <v/>
      </c>
      <c r="L1003" t="str">
        <f>IF(LEN(VLOOKUP(B1003,Sheet2!$B$2:$G$96,6,FALSE))=0,"",VLOOKUP(B1003,Sheet2!$B$2:$G$96,6,FALSE))</f>
        <v/>
      </c>
      <c r="M1003" t="b">
        <f t="shared" si="48"/>
        <v>0</v>
      </c>
      <c r="N1003">
        <v>151</v>
      </c>
      <c r="O1003" t="b">
        <f>VLOOKUP(A1003,Sheet2!$A$2:$G$74,5,FALSE)</f>
        <v>0</v>
      </c>
    </row>
    <row r="1004" spans="1:15" x14ac:dyDescent="0.25">
      <c r="A1004" s="6" t="s">
        <v>100</v>
      </c>
      <c r="B1004" t="str">
        <f>VLOOKUP($A1004,Sheet2!$A$2:$B$82,2,FALSE)</f>
        <v>PCB 52</v>
      </c>
      <c r="C1004" s="6" t="s">
        <v>11</v>
      </c>
      <c r="D1004" t="str">
        <f>VLOOKUP(A1004,Sheet2!$A$2:$G$96,3,FALSE)</f>
        <v>org milj</v>
      </c>
      <c r="E1004" t="str">
        <f>VLOOKUP(A1004,Sheet2!$A$2:$G$96,4,FALSE)</f>
        <v>PCB</v>
      </c>
      <c r="F1004" s="8">
        <v>45029</v>
      </c>
      <c r="G1004" t="str">
        <f t="shared" si="49"/>
        <v>ut</v>
      </c>
      <c r="H1004" s="6" t="s">
        <v>219</v>
      </c>
      <c r="I1004" t="b">
        <f t="shared" si="47"/>
        <v>1</v>
      </c>
      <c r="J1004" s="6">
        <v>1.33E-3</v>
      </c>
      <c r="K1004" t="str">
        <f>IF(LEN(VLOOKUP(B1004,Sheet2!$B$2:$G$96,5,FALSE))=0,"",VLOOKUP(B1004,Sheet2!$B$2:$G$96,5,FALSE))</f>
        <v/>
      </c>
      <c r="L1004" t="str">
        <f>IF(LEN(VLOOKUP(B1004,Sheet2!$B$2:$G$96,6,FALSE))=0,"",VLOOKUP(B1004,Sheet2!$B$2:$G$96,6,FALSE))</f>
        <v/>
      </c>
      <c r="M1004" t="b">
        <f t="shared" si="48"/>
        <v>0</v>
      </c>
      <c r="N1004">
        <v>151</v>
      </c>
      <c r="O1004" t="b">
        <f>VLOOKUP(A1004,Sheet2!$A$2:$G$74,5,FALSE)</f>
        <v>0</v>
      </c>
    </row>
    <row r="1005" spans="1:15" x14ac:dyDescent="0.25">
      <c r="A1005" s="6" t="s">
        <v>101</v>
      </c>
      <c r="B1005" t="str">
        <f>VLOOKUP($A1005,Sheet2!$A$2:$B$82,2,FALSE)</f>
        <v>PCB 101</v>
      </c>
      <c r="C1005" s="6" t="s">
        <v>11</v>
      </c>
      <c r="D1005" t="str">
        <f>VLOOKUP(A1005,Sheet2!$A$2:$G$96,3,FALSE)</f>
        <v>org milj</v>
      </c>
      <c r="E1005" t="str">
        <f>VLOOKUP(A1005,Sheet2!$A$2:$G$96,4,FALSE)</f>
        <v>PCB</v>
      </c>
      <c r="F1005" s="8">
        <v>45029</v>
      </c>
      <c r="G1005" t="str">
        <f t="shared" si="49"/>
        <v>ut</v>
      </c>
      <c r="H1005" s="6" t="s">
        <v>219</v>
      </c>
      <c r="I1005" t="b">
        <f t="shared" si="47"/>
        <v>1</v>
      </c>
      <c r="J1005" s="6">
        <v>1.33E-3</v>
      </c>
      <c r="K1005" t="str">
        <f>IF(LEN(VLOOKUP(B1005,Sheet2!$B$2:$G$96,5,FALSE))=0,"",VLOOKUP(B1005,Sheet2!$B$2:$G$96,5,FALSE))</f>
        <v/>
      </c>
      <c r="L1005" t="str">
        <f>IF(LEN(VLOOKUP(B1005,Sheet2!$B$2:$G$96,6,FALSE))=0,"",VLOOKUP(B1005,Sheet2!$B$2:$G$96,6,FALSE))</f>
        <v/>
      </c>
      <c r="M1005" t="b">
        <f t="shared" si="48"/>
        <v>0</v>
      </c>
      <c r="N1005">
        <v>151</v>
      </c>
      <c r="O1005" t="b">
        <f>VLOOKUP(A1005,Sheet2!$A$2:$G$74,5,FALSE)</f>
        <v>0</v>
      </c>
    </row>
    <row r="1006" spans="1:15" x14ac:dyDescent="0.25">
      <c r="A1006" s="6" t="s">
        <v>102</v>
      </c>
      <c r="B1006" t="str">
        <f>VLOOKUP($A1006,Sheet2!$A$2:$B$82,2,FALSE)</f>
        <v>PCB 118</v>
      </c>
      <c r="C1006" s="6" t="s">
        <v>11</v>
      </c>
      <c r="D1006" t="str">
        <f>VLOOKUP(A1006,Sheet2!$A$2:$G$96,3,FALSE)</f>
        <v>org milj</v>
      </c>
      <c r="E1006" t="str">
        <f>VLOOKUP(A1006,Sheet2!$A$2:$G$96,4,FALSE)</f>
        <v>PCB</v>
      </c>
      <c r="F1006" s="8">
        <v>45029</v>
      </c>
      <c r="G1006" t="str">
        <f t="shared" si="49"/>
        <v>ut</v>
      </c>
      <c r="H1006" s="6" t="s">
        <v>219</v>
      </c>
      <c r="I1006" t="b">
        <f t="shared" si="47"/>
        <v>1</v>
      </c>
      <c r="J1006" s="6">
        <v>1.33E-3</v>
      </c>
      <c r="K1006" t="str">
        <f>IF(LEN(VLOOKUP(B1006,Sheet2!$B$2:$G$96,5,FALSE))=0,"",VLOOKUP(B1006,Sheet2!$B$2:$G$96,5,FALSE))</f>
        <v/>
      </c>
      <c r="L1006" t="str">
        <f>IF(LEN(VLOOKUP(B1006,Sheet2!$B$2:$G$96,6,FALSE))=0,"",VLOOKUP(B1006,Sheet2!$B$2:$G$96,6,FALSE))</f>
        <v/>
      </c>
      <c r="M1006" t="b">
        <f t="shared" si="48"/>
        <v>0</v>
      </c>
      <c r="N1006">
        <v>151</v>
      </c>
      <c r="O1006" t="b">
        <f>VLOOKUP(A1006,Sheet2!$A$2:$G$74,5,FALSE)</f>
        <v>0</v>
      </c>
    </row>
    <row r="1007" spans="1:15" x14ac:dyDescent="0.25">
      <c r="A1007" s="6" t="s">
        <v>103</v>
      </c>
      <c r="B1007" t="str">
        <f>VLOOKUP($A1007,Sheet2!$A$2:$B$82,2,FALSE)</f>
        <v>PCB 138</v>
      </c>
      <c r="C1007" s="6" t="s">
        <v>11</v>
      </c>
      <c r="D1007" t="str">
        <f>VLOOKUP(A1007,Sheet2!$A$2:$G$96,3,FALSE)</f>
        <v>org milj</v>
      </c>
      <c r="E1007" t="str">
        <f>VLOOKUP(A1007,Sheet2!$A$2:$G$96,4,FALSE)</f>
        <v>PCB</v>
      </c>
      <c r="F1007" s="8">
        <v>45029</v>
      </c>
      <c r="G1007" t="str">
        <f t="shared" si="49"/>
        <v>ut</v>
      </c>
      <c r="H1007" s="6" t="s">
        <v>219</v>
      </c>
      <c r="I1007" t="b">
        <f t="shared" si="47"/>
        <v>1</v>
      </c>
      <c r="J1007" s="6">
        <v>1.33E-3</v>
      </c>
      <c r="K1007" t="str">
        <f>IF(LEN(VLOOKUP(B1007,Sheet2!$B$2:$G$96,5,FALSE))=0,"",VLOOKUP(B1007,Sheet2!$B$2:$G$96,5,FALSE))</f>
        <v/>
      </c>
      <c r="L1007" t="str">
        <f>IF(LEN(VLOOKUP(B1007,Sheet2!$B$2:$G$96,6,FALSE))=0,"",VLOOKUP(B1007,Sheet2!$B$2:$G$96,6,FALSE))</f>
        <v/>
      </c>
      <c r="M1007" t="b">
        <f t="shared" si="48"/>
        <v>0</v>
      </c>
      <c r="N1007">
        <v>151</v>
      </c>
      <c r="O1007" t="b">
        <f>VLOOKUP(A1007,Sheet2!$A$2:$G$74,5,FALSE)</f>
        <v>0</v>
      </c>
    </row>
    <row r="1008" spans="1:15" x14ac:dyDescent="0.25">
      <c r="A1008" s="6" t="s">
        <v>104</v>
      </c>
      <c r="B1008" t="str">
        <f>VLOOKUP($A1008,Sheet2!$A$2:$B$82,2,FALSE)</f>
        <v>PCB 153</v>
      </c>
      <c r="C1008" s="6" t="s">
        <v>11</v>
      </c>
      <c r="D1008" t="str">
        <f>VLOOKUP(A1008,Sheet2!$A$2:$G$96,3,FALSE)</f>
        <v>org milj</v>
      </c>
      <c r="E1008" t="str">
        <f>VLOOKUP(A1008,Sheet2!$A$2:$G$96,4,FALSE)</f>
        <v>PCB</v>
      </c>
      <c r="F1008" s="8">
        <v>45029</v>
      </c>
      <c r="G1008" t="str">
        <f t="shared" si="49"/>
        <v>ut</v>
      </c>
      <c r="H1008" s="6" t="s">
        <v>219</v>
      </c>
      <c r="I1008" t="b">
        <f t="shared" si="47"/>
        <v>1</v>
      </c>
      <c r="J1008" s="6">
        <v>1.33E-3</v>
      </c>
      <c r="K1008" t="str">
        <f>IF(LEN(VLOOKUP(B1008,Sheet2!$B$2:$G$96,5,FALSE))=0,"",VLOOKUP(B1008,Sheet2!$B$2:$G$96,5,FALSE))</f>
        <v/>
      </c>
      <c r="L1008" t="str">
        <f>IF(LEN(VLOOKUP(B1008,Sheet2!$B$2:$G$96,6,FALSE))=0,"",VLOOKUP(B1008,Sheet2!$B$2:$G$96,6,FALSE))</f>
        <v/>
      </c>
      <c r="M1008" t="b">
        <f t="shared" si="48"/>
        <v>0</v>
      </c>
      <c r="N1008">
        <v>151</v>
      </c>
      <c r="O1008" t="b">
        <f>VLOOKUP(A1008,Sheet2!$A$2:$G$74,5,FALSE)</f>
        <v>0</v>
      </c>
    </row>
    <row r="1009" spans="1:15" x14ac:dyDescent="0.25">
      <c r="A1009" s="6" t="s">
        <v>105</v>
      </c>
      <c r="B1009" t="str">
        <f>VLOOKUP($A1009,Sheet2!$A$2:$B$82,2,FALSE)</f>
        <v>PCB 180</v>
      </c>
      <c r="C1009" s="6" t="s">
        <v>11</v>
      </c>
      <c r="D1009" t="str">
        <f>VLOOKUP(A1009,Sheet2!$A$2:$G$96,3,FALSE)</f>
        <v>org milj</v>
      </c>
      <c r="E1009" t="str">
        <f>VLOOKUP(A1009,Sheet2!$A$2:$G$96,4,FALSE)</f>
        <v>PCB</v>
      </c>
      <c r="F1009" s="8">
        <v>45029</v>
      </c>
      <c r="G1009" t="str">
        <f t="shared" si="49"/>
        <v>ut</v>
      </c>
      <c r="H1009" s="6" t="s">
        <v>219</v>
      </c>
      <c r="I1009" t="b">
        <f t="shared" si="47"/>
        <v>1</v>
      </c>
      <c r="J1009" s="6">
        <v>1.33E-3</v>
      </c>
      <c r="K1009">
        <f>IF(LEN(VLOOKUP(B1009,Sheet2!$B$2:$G$96,5,FALSE))=0,"",VLOOKUP(B1009,Sheet2!$B$2:$G$96,5,FALSE))</f>
        <v>500</v>
      </c>
      <c r="L1009" t="str">
        <f>IF(LEN(VLOOKUP(B1009,Sheet2!$B$2:$G$96,6,FALSE))=0,"",VLOOKUP(B1009,Sheet2!$B$2:$G$96,6,FALSE))</f>
        <v/>
      </c>
      <c r="M1009" t="b">
        <f t="shared" si="48"/>
        <v>0</v>
      </c>
      <c r="N1009">
        <v>151</v>
      </c>
      <c r="O1009" t="b">
        <f>VLOOKUP(A1009,Sheet2!$A$2:$G$74,5,FALSE)</f>
        <v>0</v>
      </c>
    </row>
    <row r="1010" spans="1:15" x14ac:dyDescent="0.25">
      <c r="A1010" s="6" t="s">
        <v>106</v>
      </c>
      <c r="B1010" t="str">
        <f>VLOOKUP($A1010,Sheet2!$A$2:$B$82,2,FALSE)</f>
        <v>Sum PCB-7</v>
      </c>
      <c r="C1010" s="6" t="s">
        <v>11</v>
      </c>
      <c r="D1010" t="str">
        <f>VLOOKUP(A1010,Sheet2!$A$2:$G$96,3,FALSE)</f>
        <v>org milj</v>
      </c>
      <c r="E1010" t="str">
        <f>VLOOKUP(A1010,Sheet2!$A$2:$G$96,4,FALSE)</f>
        <v>PCB</v>
      </c>
      <c r="F1010" s="8">
        <v>45029</v>
      </c>
      <c r="G1010" t="str">
        <f t="shared" si="49"/>
        <v>ut</v>
      </c>
      <c r="H1010" s="6" t="s">
        <v>220</v>
      </c>
      <c r="I1010" t="b">
        <f t="shared" si="47"/>
        <v>1</v>
      </c>
      <c r="J1010" s="6">
        <v>4.6600000000000001E-3</v>
      </c>
      <c r="K1010" t="str">
        <f>IF(LEN(VLOOKUP(B1010,Sheet2!$B$2:$G$96,5,FALSE))=0,"",VLOOKUP(B1010,Sheet2!$B$2:$G$96,5,FALSE))</f>
        <v/>
      </c>
      <c r="L1010" t="str">
        <f>IF(LEN(VLOOKUP(B1010,Sheet2!$B$2:$G$96,6,FALSE))=0,"",VLOOKUP(B1010,Sheet2!$B$2:$G$96,6,FALSE))</f>
        <v/>
      </c>
      <c r="M1010" t="b">
        <f t="shared" si="48"/>
        <v>0</v>
      </c>
      <c r="N1010">
        <v>151</v>
      </c>
      <c r="O1010" t="b">
        <f>VLOOKUP(A1010,Sheet2!$A$2:$G$74,5,FALSE)</f>
        <v>0</v>
      </c>
    </row>
    <row r="1011" spans="1:15" x14ac:dyDescent="0.25">
      <c r="A1011" s="6" t="s">
        <v>99</v>
      </c>
      <c r="B1011" t="str">
        <f>VLOOKUP($A1011,Sheet2!$A$2:$B$82,2,FALSE)</f>
        <v>PCB 28</v>
      </c>
      <c r="C1011" s="6" t="s">
        <v>121</v>
      </c>
      <c r="D1011" t="str">
        <f>VLOOKUP(A1011,Sheet2!$A$2:$G$96,3,FALSE)</f>
        <v>org milj</v>
      </c>
      <c r="E1011" t="str">
        <f>VLOOKUP(A1011,Sheet2!$A$2:$G$96,4,FALSE)</f>
        <v>PCB</v>
      </c>
      <c r="F1011" s="8">
        <v>45029</v>
      </c>
      <c r="G1011" t="str">
        <f t="shared" si="49"/>
        <v>ut</v>
      </c>
      <c r="H1011" s="6" t="s">
        <v>119</v>
      </c>
      <c r="I1011" t="b">
        <f t="shared" si="47"/>
        <v>1</v>
      </c>
      <c r="J1011" s="6" t="s">
        <v>119</v>
      </c>
      <c r="K1011" t="str">
        <f>IF(LEN(VLOOKUP(B1011,Sheet2!$B$2:$G$96,5,FALSE))=0,"",VLOOKUP(B1011,Sheet2!$B$2:$G$96,5,FALSE))</f>
        <v/>
      </c>
      <c r="L1011" t="str">
        <f>IF(LEN(VLOOKUP(B1011,Sheet2!$B$2:$G$96,6,FALSE))=0,"",VLOOKUP(B1011,Sheet2!$B$2:$G$96,6,FALSE))</f>
        <v/>
      </c>
      <c r="M1011" t="b">
        <f t="shared" si="48"/>
        <v>0</v>
      </c>
      <c r="N1011">
        <v>151</v>
      </c>
      <c r="O1011" t="b">
        <f>VLOOKUP(A1011,Sheet2!$A$2:$G$74,5,FALSE)</f>
        <v>0</v>
      </c>
    </row>
    <row r="1012" spans="1:15" x14ac:dyDescent="0.25">
      <c r="A1012" s="6" t="s">
        <v>100</v>
      </c>
      <c r="B1012" t="str">
        <f>VLOOKUP($A1012,Sheet2!$A$2:$B$82,2,FALSE)</f>
        <v>PCB 52</v>
      </c>
      <c r="C1012" s="6" t="s">
        <v>121</v>
      </c>
      <c r="D1012" t="str">
        <f>VLOOKUP(A1012,Sheet2!$A$2:$G$96,3,FALSE)</f>
        <v>org milj</v>
      </c>
      <c r="E1012" t="str">
        <f>VLOOKUP(A1012,Sheet2!$A$2:$G$96,4,FALSE)</f>
        <v>PCB</v>
      </c>
      <c r="F1012" s="8">
        <v>45029</v>
      </c>
      <c r="G1012" t="str">
        <f t="shared" si="49"/>
        <v>ut</v>
      </c>
      <c r="H1012" s="6" t="s">
        <v>119</v>
      </c>
      <c r="I1012" t="b">
        <f t="shared" si="47"/>
        <v>1</v>
      </c>
      <c r="J1012" s="6" t="s">
        <v>119</v>
      </c>
      <c r="K1012" t="str">
        <f>IF(LEN(VLOOKUP(B1012,Sheet2!$B$2:$G$96,5,FALSE))=0,"",VLOOKUP(B1012,Sheet2!$B$2:$G$96,5,FALSE))</f>
        <v/>
      </c>
      <c r="L1012" t="str">
        <f>IF(LEN(VLOOKUP(B1012,Sheet2!$B$2:$G$96,6,FALSE))=0,"",VLOOKUP(B1012,Sheet2!$B$2:$G$96,6,FALSE))</f>
        <v/>
      </c>
      <c r="M1012" t="b">
        <f t="shared" si="48"/>
        <v>0</v>
      </c>
      <c r="N1012">
        <v>151</v>
      </c>
      <c r="O1012" t="b">
        <f>VLOOKUP(A1012,Sheet2!$A$2:$G$74,5,FALSE)</f>
        <v>0</v>
      </c>
    </row>
    <row r="1013" spans="1:15" x14ac:dyDescent="0.25">
      <c r="A1013" s="6" t="s">
        <v>101</v>
      </c>
      <c r="B1013" t="str">
        <f>VLOOKUP($A1013,Sheet2!$A$2:$B$82,2,FALSE)</f>
        <v>PCB 101</v>
      </c>
      <c r="C1013" s="6" t="s">
        <v>121</v>
      </c>
      <c r="D1013" t="str">
        <f>VLOOKUP(A1013,Sheet2!$A$2:$G$96,3,FALSE)</f>
        <v>org milj</v>
      </c>
      <c r="E1013" t="str">
        <f>VLOOKUP(A1013,Sheet2!$A$2:$G$96,4,FALSE)</f>
        <v>PCB</v>
      </c>
      <c r="F1013" s="8">
        <v>45029</v>
      </c>
      <c r="G1013" t="str">
        <f t="shared" si="49"/>
        <v>ut</v>
      </c>
      <c r="H1013" s="6" t="s">
        <v>119</v>
      </c>
      <c r="I1013" t="b">
        <f t="shared" si="47"/>
        <v>1</v>
      </c>
      <c r="J1013" s="6" t="s">
        <v>119</v>
      </c>
      <c r="K1013" t="str">
        <f>IF(LEN(VLOOKUP(B1013,Sheet2!$B$2:$G$96,5,FALSE))=0,"",VLOOKUP(B1013,Sheet2!$B$2:$G$96,5,FALSE))</f>
        <v/>
      </c>
      <c r="L1013" t="str">
        <f>IF(LEN(VLOOKUP(B1013,Sheet2!$B$2:$G$96,6,FALSE))=0,"",VLOOKUP(B1013,Sheet2!$B$2:$G$96,6,FALSE))</f>
        <v/>
      </c>
      <c r="M1013" t="b">
        <f t="shared" si="48"/>
        <v>0</v>
      </c>
      <c r="N1013">
        <v>151</v>
      </c>
      <c r="O1013" t="b">
        <f>VLOOKUP(A1013,Sheet2!$A$2:$G$74,5,FALSE)</f>
        <v>0</v>
      </c>
    </row>
    <row r="1014" spans="1:15" x14ac:dyDescent="0.25">
      <c r="A1014" s="6" t="s">
        <v>102</v>
      </c>
      <c r="B1014" t="str">
        <f>VLOOKUP($A1014,Sheet2!$A$2:$B$82,2,FALSE)</f>
        <v>PCB 118</v>
      </c>
      <c r="C1014" s="6" t="s">
        <v>121</v>
      </c>
      <c r="D1014" t="str">
        <f>VLOOKUP(A1014,Sheet2!$A$2:$G$96,3,FALSE)</f>
        <v>org milj</v>
      </c>
      <c r="E1014" t="str">
        <f>VLOOKUP(A1014,Sheet2!$A$2:$G$96,4,FALSE)</f>
        <v>PCB</v>
      </c>
      <c r="F1014" s="8">
        <v>45029</v>
      </c>
      <c r="G1014" t="str">
        <f t="shared" si="49"/>
        <v>ut</v>
      </c>
      <c r="H1014" s="6" t="s">
        <v>119</v>
      </c>
      <c r="I1014" t="b">
        <f t="shared" si="47"/>
        <v>1</v>
      </c>
      <c r="J1014" s="6" t="s">
        <v>119</v>
      </c>
      <c r="K1014" t="str">
        <f>IF(LEN(VLOOKUP(B1014,Sheet2!$B$2:$G$96,5,FALSE))=0,"",VLOOKUP(B1014,Sheet2!$B$2:$G$96,5,FALSE))</f>
        <v/>
      </c>
      <c r="L1014" t="str">
        <f>IF(LEN(VLOOKUP(B1014,Sheet2!$B$2:$G$96,6,FALSE))=0,"",VLOOKUP(B1014,Sheet2!$B$2:$G$96,6,FALSE))</f>
        <v/>
      </c>
      <c r="M1014" t="b">
        <f t="shared" si="48"/>
        <v>0</v>
      </c>
      <c r="N1014">
        <v>151</v>
      </c>
      <c r="O1014" t="b">
        <f>VLOOKUP(A1014,Sheet2!$A$2:$G$74,5,FALSE)</f>
        <v>0</v>
      </c>
    </row>
    <row r="1015" spans="1:15" x14ac:dyDescent="0.25">
      <c r="A1015" s="6" t="s">
        <v>103</v>
      </c>
      <c r="B1015" t="str">
        <f>VLOOKUP($A1015,Sheet2!$A$2:$B$82,2,FALSE)</f>
        <v>PCB 138</v>
      </c>
      <c r="C1015" s="6" t="s">
        <v>121</v>
      </c>
      <c r="D1015" t="str">
        <f>VLOOKUP(A1015,Sheet2!$A$2:$G$96,3,FALSE)</f>
        <v>org milj</v>
      </c>
      <c r="E1015" t="str">
        <f>VLOOKUP(A1015,Sheet2!$A$2:$G$96,4,FALSE)</f>
        <v>PCB</v>
      </c>
      <c r="F1015" s="8">
        <v>45029</v>
      </c>
      <c r="G1015" t="str">
        <f t="shared" si="49"/>
        <v>ut</v>
      </c>
      <c r="H1015" s="6" t="s">
        <v>119</v>
      </c>
      <c r="I1015" t="b">
        <f t="shared" si="47"/>
        <v>1</v>
      </c>
      <c r="J1015" s="6" t="s">
        <v>119</v>
      </c>
      <c r="K1015" t="str">
        <f>IF(LEN(VLOOKUP(B1015,Sheet2!$B$2:$G$96,5,FALSE))=0,"",VLOOKUP(B1015,Sheet2!$B$2:$G$96,5,FALSE))</f>
        <v/>
      </c>
      <c r="L1015" t="str">
        <f>IF(LEN(VLOOKUP(B1015,Sheet2!$B$2:$G$96,6,FALSE))=0,"",VLOOKUP(B1015,Sheet2!$B$2:$G$96,6,FALSE))</f>
        <v/>
      </c>
      <c r="M1015" t="b">
        <f t="shared" si="48"/>
        <v>0</v>
      </c>
      <c r="N1015">
        <v>151</v>
      </c>
      <c r="O1015" t="b">
        <f>VLOOKUP(A1015,Sheet2!$A$2:$G$74,5,FALSE)</f>
        <v>0</v>
      </c>
    </row>
    <row r="1016" spans="1:15" x14ac:dyDescent="0.25">
      <c r="A1016" s="6" t="s">
        <v>104</v>
      </c>
      <c r="B1016" t="str">
        <f>VLOOKUP($A1016,Sheet2!$A$2:$B$82,2,FALSE)</f>
        <v>PCB 153</v>
      </c>
      <c r="C1016" s="6" t="s">
        <v>121</v>
      </c>
      <c r="D1016" t="str">
        <f>VLOOKUP(A1016,Sheet2!$A$2:$G$96,3,FALSE)</f>
        <v>org milj</v>
      </c>
      <c r="E1016" t="str">
        <f>VLOOKUP(A1016,Sheet2!$A$2:$G$96,4,FALSE)</f>
        <v>PCB</v>
      </c>
      <c r="F1016" s="8">
        <v>45029</v>
      </c>
      <c r="G1016" t="str">
        <f t="shared" si="49"/>
        <v>ut</v>
      </c>
      <c r="H1016" s="6" t="s">
        <v>119</v>
      </c>
      <c r="I1016" t="b">
        <f t="shared" si="47"/>
        <v>1</v>
      </c>
      <c r="J1016" s="6" t="s">
        <v>119</v>
      </c>
      <c r="K1016" t="str">
        <f>IF(LEN(VLOOKUP(B1016,Sheet2!$B$2:$G$96,5,FALSE))=0,"",VLOOKUP(B1016,Sheet2!$B$2:$G$96,5,FALSE))</f>
        <v/>
      </c>
      <c r="L1016" t="str">
        <f>IF(LEN(VLOOKUP(B1016,Sheet2!$B$2:$G$96,6,FALSE))=0,"",VLOOKUP(B1016,Sheet2!$B$2:$G$96,6,FALSE))</f>
        <v/>
      </c>
      <c r="M1016" t="b">
        <f t="shared" si="48"/>
        <v>0</v>
      </c>
      <c r="N1016">
        <v>151</v>
      </c>
      <c r="O1016" t="b">
        <f>VLOOKUP(A1016,Sheet2!$A$2:$G$74,5,FALSE)</f>
        <v>0</v>
      </c>
    </row>
    <row r="1017" spans="1:15" x14ac:dyDescent="0.25">
      <c r="A1017" s="6" t="s">
        <v>105</v>
      </c>
      <c r="B1017" t="str">
        <f>VLOOKUP($A1017,Sheet2!$A$2:$B$82,2,FALSE)</f>
        <v>PCB 180</v>
      </c>
      <c r="C1017" s="6" t="s">
        <v>121</v>
      </c>
      <c r="D1017" t="str">
        <f>VLOOKUP(A1017,Sheet2!$A$2:$G$96,3,FALSE)</f>
        <v>org milj</v>
      </c>
      <c r="E1017" t="str">
        <f>VLOOKUP(A1017,Sheet2!$A$2:$G$96,4,FALSE)</f>
        <v>PCB</v>
      </c>
      <c r="F1017" s="8">
        <v>45029</v>
      </c>
      <c r="G1017" t="str">
        <f t="shared" si="49"/>
        <v>ut</v>
      </c>
      <c r="H1017" s="6" t="s">
        <v>119</v>
      </c>
      <c r="I1017" t="b">
        <f t="shared" si="47"/>
        <v>1</v>
      </c>
      <c r="J1017" s="6" t="s">
        <v>119</v>
      </c>
      <c r="K1017">
        <f>IF(LEN(VLOOKUP(B1017,Sheet2!$B$2:$G$96,5,FALSE))=0,"",VLOOKUP(B1017,Sheet2!$B$2:$G$96,5,FALSE))</f>
        <v>500</v>
      </c>
      <c r="L1017" t="str">
        <f>IF(LEN(VLOOKUP(B1017,Sheet2!$B$2:$G$96,6,FALSE))=0,"",VLOOKUP(B1017,Sheet2!$B$2:$G$96,6,FALSE))</f>
        <v/>
      </c>
      <c r="M1017" t="b">
        <f t="shared" si="48"/>
        <v>1</v>
      </c>
      <c r="N1017">
        <v>151</v>
      </c>
      <c r="O1017" t="b">
        <f>VLOOKUP(A1017,Sheet2!$A$2:$G$74,5,FALSE)</f>
        <v>0</v>
      </c>
    </row>
    <row r="1018" spans="1:15" x14ac:dyDescent="0.25">
      <c r="A1018" s="6" t="s">
        <v>106</v>
      </c>
      <c r="B1018" t="str">
        <f>VLOOKUP($A1018,Sheet2!$A$2:$B$82,2,FALSE)</f>
        <v>Sum PCB-7</v>
      </c>
      <c r="C1018" s="6" t="s">
        <v>121</v>
      </c>
      <c r="D1018" t="str">
        <f>VLOOKUP(A1018,Sheet2!$A$2:$G$96,3,FALSE)</f>
        <v>org milj</v>
      </c>
      <c r="E1018" t="str">
        <f>VLOOKUP(A1018,Sheet2!$A$2:$G$96,4,FALSE)</f>
        <v>PCB</v>
      </c>
      <c r="F1018" s="8">
        <v>45029</v>
      </c>
      <c r="G1018" t="str">
        <f t="shared" si="49"/>
        <v>ut</v>
      </c>
      <c r="H1018" s="6" t="s">
        <v>119</v>
      </c>
      <c r="I1018" t="b">
        <f t="shared" si="47"/>
        <v>1</v>
      </c>
      <c r="J1018" s="6" t="s">
        <v>119</v>
      </c>
      <c r="K1018" t="str">
        <f>IF(LEN(VLOOKUP(B1018,Sheet2!$B$2:$G$96,5,FALSE))=0,"",VLOOKUP(B1018,Sheet2!$B$2:$G$96,5,FALSE))</f>
        <v/>
      </c>
      <c r="L1018" t="str">
        <f>IF(LEN(VLOOKUP(B1018,Sheet2!$B$2:$G$96,6,FALSE))=0,"",VLOOKUP(B1018,Sheet2!$B$2:$G$96,6,FALSE))</f>
        <v/>
      </c>
      <c r="M1018" t="b">
        <f t="shared" si="48"/>
        <v>0</v>
      </c>
      <c r="N1018">
        <v>151</v>
      </c>
      <c r="O1018" t="b">
        <f>VLOOKUP(A1018,Sheet2!$A$2:$G$74,5,FALSE)</f>
        <v>0</v>
      </c>
    </row>
    <row r="1019" spans="1:15" x14ac:dyDescent="0.25">
      <c r="A1019" s="6" t="s">
        <v>107</v>
      </c>
      <c r="B1019" t="str">
        <f>VLOOKUP($A1019,Sheet2!$A$2:$B$82,2,FALSE)</f>
        <v>Nap</v>
      </c>
      <c r="C1019" s="6" t="s">
        <v>121</v>
      </c>
      <c r="D1019" t="str">
        <f>VLOOKUP(A1019,Sheet2!$A$2:$G$96,3,FALSE)</f>
        <v>org milj</v>
      </c>
      <c r="E1019" t="str">
        <f>VLOOKUP(A1019,Sheet2!$A$2:$G$96,4,FALSE)</f>
        <v>PAH</v>
      </c>
      <c r="F1019" s="8">
        <v>45029</v>
      </c>
      <c r="G1019" t="str">
        <f t="shared" si="49"/>
        <v>ut</v>
      </c>
      <c r="H1019" s="6" t="s">
        <v>119</v>
      </c>
      <c r="I1019" t="b">
        <f t="shared" si="47"/>
        <v>1</v>
      </c>
      <c r="J1019" s="6" t="s">
        <v>119</v>
      </c>
      <c r="K1019" t="str">
        <f>IF(LEN(VLOOKUP(B1019,Sheet2!$B$2:$G$96,5,FALSE))=0,"",VLOOKUP(B1019,Sheet2!$B$2:$G$96,5,FALSE))</f>
        <v/>
      </c>
      <c r="L1019" t="str">
        <f>IF(LEN(VLOOKUP(B1019,Sheet2!$B$2:$G$96,6,FALSE))=0,"",VLOOKUP(B1019,Sheet2!$B$2:$G$96,6,FALSE))</f>
        <v/>
      </c>
      <c r="M1019" t="b">
        <f t="shared" si="48"/>
        <v>0</v>
      </c>
      <c r="N1019">
        <v>151</v>
      </c>
      <c r="O1019" t="b">
        <f>VLOOKUP(A1019,Sheet2!$A$2:$G$74,5,FALSE)</f>
        <v>0</v>
      </c>
    </row>
    <row r="1020" spans="1:15" x14ac:dyDescent="0.25">
      <c r="A1020" s="6" t="s">
        <v>108</v>
      </c>
      <c r="B1020" t="str">
        <f>VLOOKUP($A1020,Sheet2!$A$2:$B$82,2,FALSE)</f>
        <v>Acy</v>
      </c>
      <c r="C1020" s="6" t="s">
        <v>121</v>
      </c>
      <c r="D1020" t="str">
        <f>VLOOKUP(A1020,Sheet2!$A$2:$G$96,3,FALSE)</f>
        <v>org milj</v>
      </c>
      <c r="E1020" t="str">
        <f>VLOOKUP(A1020,Sheet2!$A$2:$G$96,4,FALSE)</f>
        <v>PAH</v>
      </c>
      <c r="F1020" s="8">
        <v>45029</v>
      </c>
      <c r="G1020" t="str">
        <f t="shared" si="49"/>
        <v>ut</v>
      </c>
      <c r="H1020" s="6" t="s">
        <v>119</v>
      </c>
      <c r="I1020" t="b">
        <f t="shared" si="47"/>
        <v>1</v>
      </c>
      <c r="J1020" s="6" t="s">
        <v>119</v>
      </c>
      <c r="K1020" t="str">
        <f>IF(LEN(VLOOKUP(B1020,Sheet2!$B$2:$G$96,5,FALSE))=0,"",VLOOKUP(B1020,Sheet2!$B$2:$G$96,5,FALSE))</f>
        <v/>
      </c>
      <c r="L1020" t="str">
        <f>IF(LEN(VLOOKUP(B1020,Sheet2!$B$2:$G$96,6,FALSE))=0,"",VLOOKUP(B1020,Sheet2!$B$2:$G$96,6,FALSE))</f>
        <v/>
      </c>
      <c r="M1020" t="b">
        <f t="shared" si="48"/>
        <v>0</v>
      </c>
      <c r="N1020">
        <v>151</v>
      </c>
      <c r="O1020" t="b">
        <f>VLOOKUP(A1020,Sheet2!$A$2:$G$74,5,FALSE)</f>
        <v>0</v>
      </c>
    </row>
    <row r="1021" spans="1:15" x14ac:dyDescent="0.25">
      <c r="A1021" s="6" t="s">
        <v>109</v>
      </c>
      <c r="B1021" t="str">
        <f>VLOOKUP($A1021,Sheet2!$A$2:$B$82,2,FALSE)</f>
        <v>Ace</v>
      </c>
      <c r="C1021" s="6" t="s">
        <v>121</v>
      </c>
      <c r="D1021" t="str">
        <f>VLOOKUP(A1021,Sheet2!$A$2:$G$96,3,FALSE)</f>
        <v>org milj</v>
      </c>
      <c r="E1021" t="str">
        <f>VLOOKUP(A1021,Sheet2!$A$2:$G$96,4,FALSE)</f>
        <v>PAH</v>
      </c>
      <c r="F1021" s="8">
        <v>45029</v>
      </c>
      <c r="G1021" t="str">
        <f t="shared" si="49"/>
        <v>ut</v>
      </c>
      <c r="H1021" s="6" t="s">
        <v>119</v>
      </c>
      <c r="I1021" t="b">
        <f t="shared" si="47"/>
        <v>1</v>
      </c>
      <c r="J1021" s="6" t="s">
        <v>119</v>
      </c>
      <c r="K1021" t="str">
        <f>IF(LEN(VLOOKUP(B1021,Sheet2!$B$2:$G$96,5,FALSE))=0,"",VLOOKUP(B1021,Sheet2!$B$2:$G$96,5,FALSE))</f>
        <v/>
      </c>
      <c r="L1021" t="str">
        <f>IF(LEN(VLOOKUP(B1021,Sheet2!$B$2:$G$96,6,FALSE))=0,"",VLOOKUP(B1021,Sheet2!$B$2:$G$96,6,FALSE))</f>
        <v/>
      </c>
      <c r="M1021" t="b">
        <f t="shared" si="48"/>
        <v>0</v>
      </c>
      <c r="N1021">
        <v>151</v>
      </c>
      <c r="O1021" t="b">
        <f>VLOOKUP(A1021,Sheet2!$A$2:$G$74,5,FALSE)</f>
        <v>0</v>
      </c>
    </row>
    <row r="1022" spans="1:15" x14ac:dyDescent="0.25">
      <c r="A1022" s="6" t="s">
        <v>110</v>
      </c>
      <c r="B1022" t="str">
        <f>VLOOKUP($A1022,Sheet2!$A$2:$B$82,2,FALSE)</f>
        <v>Flu</v>
      </c>
      <c r="C1022" s="6" t="s">
        <v>121</v>
      </c>
      <c r="D1022" t="str">
        <f>VLOOKUP(A1022,Sheet2!$A$2:$G$96,3,FALSE)</f>
        <v>org milj</v>
      </c>
      <c r="E1022" t="str">
        <f>VLOOKUP(A1022,Sheet2!$A$2:$G$96,4,FALSE)</f>
        <v>PAH</v>
      </c>
      <c r="F1022" s="8">
        <v>45029</v>
      </c>
      <c r="G1022" t="str">
        <f t="shared" si="49"/>
        <v>ut</v>
      </c>
      <c r="H1022" s="6" t="s">
        <v>119</v>
      </c>
      <c r="I1022" t="b">
        <f t="shared" si="47"/>
        <v>1</v>
      </c>
      <c r="J1022" s="6" t="s">
        <v>119</v>
      </c>
      <c r="K1022" t="str">
        <f>IF(LEN(VLOOKUP(B1022,Sheet2!$B$2:$G$96,5,FALSE))=0,"",VLOOKUP(B1022,Sheet2!$B$2:$G$96,5,FALSE))</f>
        <v/>
      </c>
      <c r="L1022" t="str">
        <f>IF(LEN(VLOOKUP(B1022,Sheet2!$B$2:$G$96,6,FALSE))=0,"",VLOOKUP(B1022,Sheet2!$B$2:$G$96,6,FALSE))</f>
        <v/>
      </c>
      <c r="M1022" t="b">
        <f t="shared" si="48"/>
        <v>0</v>
      </c>
      <c r="N1022">
        <v>151</v>
      </c>
      <c r="O1022" t="b">
        <f>VLOOKUP(A1022,Sheet2!$A$2:$G$74,5,FALSE)</f>
        <v>0</v>
      </c>
    </row>
    <row r="1023" spans="1:15" x14ac:dyDescent="0.25">
      <c r="A1023" s="6" t="s">
        <v>111</v>
      </c>
      <c r="B1023" t="str">
        <f>VLOOKUP($A1023,Sheet2!$A$2:$B$82,2,FALSE)</f>
        <v>Phen</v>
      </c>
      <c r="C1023" s="6" t="s">
        <v>121</v>
      </c>
      <c r="D1023" t="str">
        <f>VLOOKUP(A1023,Sheet2!$A$2:$G$96,3,FALSE)</f>
        <v>org milj</v>
      </c>
      <c r="E1023" t="str">
        <f>VLOOKUP(A1023,Sheet2!$A$2:$G$96,4,FALSE)</f>
        <v>PAH</v>
      </c>
      <c r="F1023" s="8">
        <v>45029</v>
      </c>
      <c r="G1023" t="str">
        <f t="shared" si="49"/>
        <v>ut</v>
      </c>
      <c r="H1023" s="6" t="s">
        <v>119</v>
      </c>
      <c r="I1023" t="b">
        <f t="shared" si="47"/>
        <v>1</v>
      </c>
      <c r="J1023" s="6" t="s">
        <v>119</v>
      </c>
      <c r="K1023" t="str">
        <f>IF(LEN(VLOOKUP(B1023,Sheet2!$B$2:$G$96,5,FALSE))=0,"",VLOOKUP(B1023,Sheet2!$B$2:$G$96,5,FALSE))</f>
        <v/>
      </c>
      <c r="L1023" t="str">
        <f>IF(LEN(VLOOKUP(B1023,Sheet2!$B$2:$G$96,6,FALSE))=0,"",VLOOKUP(B1023,Sheet2!$B$2:$G$96,6,FALSE))</f>
        <v/>
      </c>
      <c r="M1023" t="b">
        <f t="shared" si="48"/>
        <v>0</v>
      </c>
      <c r="N1023">
        <v>151</v>
      </c>
      <c r="O1023" t="b">
        <f>VLOOKUP(A1023,Sheet2!$A$2:$G$74,5,FALSE)</f>
        <v>0</v>
      </c>
    </row>
    <row r="1024" spans="1:15" x14ac:dyDescent="0.25">
      <c r="A1024" s="6" t="s">
        <v>112</v>
      </c>
      <c r="B1024" t="str">
        <f>VLOOKUP($A1024,Sheet2!$A$2:$B$82,2,FALSE)</f>
        <v>Ant</v>
      </c>
      <c r="C1024" s="6" t="s">
        <v>121</v>
      </c>
      <c r="D1024" t="str">
        <f>VLOOKUP(A1024,Sheet2!$A$2:$G$96,3,FALSE)</f>
        <v>org milj</v>
      </c>
      <c r="E1024" t="str">
        <f>VLOOKUP(A1024,Sheet2!$A$2:$G$96,4,FALSE)</f>
        <v>PAH</v>
      </c>
      <c r="F1024" s="8">
        <v>45029</v>
      </c>
      <c r="G1024" t="str">
        <f t="shared" si="49"/>
        <v>ut</v>
      </c>
      <c r="H1024" s="6" t="s">
        <v>119</v>
      </c>
      <c r="I1024" t="b">
        <f t="shared" si="47"/>
        <v>1</v>
      </c>
      <c r="J1024" s="6" t="s">
        <v>119</v>
      </c>
      <c r="K1024" t="str">
        <f>IF(LEN(VLOOKUP(B1024,Sheet2!$B$2:$G$96,5,FALSE))=0,"",VLOOKUP(B1024,Sheet2!$B$2:$G$96,5,FALSE))</f>
        <v/>
      </c>
      <c r="L1024" t="str">
        <f>IF(LEN(VLOOKUP(B1024,Sheet2!$B$2:$G$96,6,FALSE))=0,"",VLOOKUP(B1024,Sheet2!$B$2:$G$96,6,FALSE))</f>
        <v/>
      </c>
      <c r="M1024" t="b">
        <f t="shared" si="48"/>
        <v>0</v>
      </c>
      <c r="N1024">
        <v>151</v>
      </c>
      <c r="O1024" t="b">
        <f>VLOOKUP(A1024,Sheet2!$A$2:$G$74,5,FALSE)</f>
        <v>0</v>
      </c>
    </row>
    <row r="1025" spans="1:15" x14ac:dyDescent="0.25">
      <c r="A1025" s="6" t="s">
        <v>113</v>
      </c>
      <c r="B1025" t="str">
        <f>VLOOKUP($A1025,Sheet2!$A$2:$B$82,2,FALSE)</f>
        <v>Flt</v>
      </c>
      <c r="C1025" s="6" t="s">
        <v>121</v>
      </c>
      <c r="D1025" t="str">
        <f>VLOOKUP(A1025,Sheet2!$A$2:$G$96,3,FALSE)</f>
        <v>org milj</v>
      </c>
      <c r="E1025" t="str">
        <f>VLOOKUP(A1025,Sheet2!$A$2:$G$96,4,FALSE)</f>
        <v>PAH</v>
      </c>
      <c r="F1025" s="8">
        <v>45029</v>
      </c>
      <c r="G1025" t="str">
        <f t="shared" si="49"/>
        <v>ut</v>
      </c>
      <c r="H1025" s="6" t="s">
        <v>119</v>
      </c>
      <c r="I1025" t="b">
        <f t="shared" si="47"/>
        <v>1</v>
      </c>
      <c r="J1025" s="6" t="s">
        <v>119</v>
      </c>
      <c r="K1025" t="str">
        <f>IF(LEN(VLOOKUP(B1025,Sheet2!$B$2:$G$96,5,FALSE))=0,"",VLOOKUP(B1025,Sheet2!$B$2:$G$96,5,FALSE))</f>
        <v/>
      </c>
      <c r="L1025" t="str">
        <f>IF(LEN(VLOOKUP(B1025,Sheet2!$B$2:$G$96,6,FALSE))=0,"",VLOOKUP(B1025,Sheet2!$B$2:$G$96,6,FALSE))</f>
        <v/>
      </c>
      <c r="M1025" t="b">
        <f t="shared" si="48"/>
        <v>0</v>
      </c>
      <c r="N1025">
        <v>151</v>
      </c>
      <c r="O1025" t="b">
        <f>VLOOKUP(A1025,Sheet2!$A$2:$G$74,5,FALSE)</f>
        <v>0</v>
      </c>
    </row>
    <row r="1026" spans="1:15" x14ac:dyDescent="0.25">
      <c r="A1026" s="6" t="s">
        <v>114</v>
      </c>
      <c r="B1026" t="str">
        <f>VLOOKUP($A1026,Sheet2!$A$2:$B$82,2,FALSE)</f>
        <v>Pyr</v>
      </c>
      <c r="C1026" s="6" t="s">
        <v>121</v>
      </c>
      <c r="D1026" t="str">
        <f>VLOOKUP(A1026,Sheet2!$A$2:$G$96,3,FALSE)</f>
        <v>org milj</v>
      </c>
      <c r="E1026" t="str">
        <f>VLOOKUP(A1026,Sheet2!$A$2:$G$96,4,FALSE)</f>
        <v>PAH</v>
      </c>
      <c r="F1026" s="8">
        <v>45029</v>
      </c>
      <c r="G1026" t="str">
        <f t="shared" si="49"/>
        <v>ut</v>
      </c>
      <c r="H1026" s="6" t="s">
        <v>119</v>
      </c>
      <c r="I1026" t="b">
        <f t="shared" ref="I1026:I1076" si="50">IF(ISBLANK(H1026),"",IF(ISNUMBER(H1026),FALSE,TRUE))</f>
        <v>1</v>
      </c>
      <c r="J1026" s="6" t="s">
        <v>119</v>
      </c>
      <c r="K1026" t="str">
        <f>IF(LEN(VLOOKUP(B1026,Sheet2!$B$2:$G$96,5,FALSE))=0,"",VLOOKUP(B1026,Sheet2!$B$2:$G$96,5,FALSE))</f>
        <v/>
      </c>
      <c r="L1026" t="str">
        <f>IF(LEN(VLOOKUP(B1026,Sheet2!$B$2:$G$96,6,FALSE))=0,"",VLOOKUP(B1026,Sheet2!$B$2:$G$96,6,FALSE))</f>
        <v/>
      </c>
      <c r="M1026" t="b">
        <f t="shared" ref="M1026:M1076" si="51">IF(ISBLANK(J1026),"",IF(J1026&gt;K1026,TRUE,FALSE))</f>
        <v>0</v>
      </c>
      <c r="N1026">
        <v>151</v>
      </c>
      <c r="O1026" t="b">
        <f>VLOOKUP(A1026,Sheet2!$A$2:$G$74,5,FALSE)</f>
        <v>0</v>
      </c>
    </row>
    <row r="1027" spans="1:15" x14ac:dyDescent="0.25">
      <c r="A1027" s="6" t="s">
        <v>153</v>
      </c>
      <c r="B1027" t="str">
        <f>VLOOKUP($A1027,Sheet2!$A$2:$B$82,2,FALSE)</f>
        <v>B(a)A</v>
      </c>
      <c r="C1027" s="6" t="s">
        <v>121</v>
      </c>
      <c r="D1027" t="str">
        <f>VLOOKUP(A1027,Sheet2!$A$2:$G$96,3,FALSE)</f>
        <v>org milj</v>
      </c>
      <c r="E1027" t="str">
        <f>VLOOKUP(A1027,Sheet2!$A$2:$G$96,4,FALSE)</f>
        <v>PAH</v>
      </c>
      <c r="F1027" s="8">
        <v>45029</v>
      </c>
      <c r="G1027" t="str">
        <f t="shared" ref="G1027:G1077" si="52">IF(N1027=152,"inn",IF(N1027=151,"ut",IF(N1027=153,"slamtank")))</f>
        <v>ut</v>
      </c>
      <c r="H1027" s="6" t="s">
        <v>119</v>
      </c>
      <c r="I1027" t="b">
        <f t="shared" si="50"/>
        <v>1</v>
      </c>
      <c r="J1027" s="6" t="s">
        <v>119</v>
      </c>
      <c r="K1027" t="str">
        <f>IF(LEN(VLOOKUP(B1027,Sheet2!$B$2:$G$96,5,FALSE))=0,"",VLOOKUP(B1027,Sheet2!$B$2:$G$96,5,FALSE))</f>
        <v/>
      </c>
      <c r="L1027" t="str">
        <f>IF(LEN(VLOOKUP(B1027,Sheet2!$B$2:$G$96,6,FALSE))=0,"",VLOOKUP(B1027,Sheet2!$B$2:$G$96,6,FALSE))</f>
        <v/>
      </c>
      <c r="M1027" t="b">
        <f t="shared" si="51"/>
        <v>0</v>
      </c>
      <c r="N1027">
        <v>151</v>
      </c>
      <c r="O1027" t="b">
        <f>VLOOKUP(A1027,Sheet2!$A$2:$G$74,5,FALSE)</f>
        <v>0</v>
      </c>
    </row>
    <row r="1028" spans="1:15" x14ac:dyDescent="0.25">
      <c r="A1028" s="6" t="s">
        <v>154</v>
      </c>
      <c r="B1028" t="str">
        <f>VLOOKUP($A1028,Sheet2!$A$2:$B$82,2,FALSE)</f>
        <v>Cry</v>
      </c>
      <c r="C1028" s="6" t="s">
        <v>121</v>
      </c>
      <c r="D1028" t="str">
        <f>VLOOKUP(A1028,Sheet2!$A$2:$G$96,3,FALSE)</f>
        <v>org milj</v>
      </c>
      <c r="E1028" t="str">
        <f>VLOOKUP(A1028,Sheet2!$A$2:$G$96,4,FALSE)</f>
        <v>PAH</v>
      </c>
      <c r="F1028" s="8">
        <v>45029</v>
      </c>
      <c r="G1028" t="str">
        <f t="shared" si="52"/>
        <v>ut</v>
      </c>
      <c r="H1028" s="6" t="s">
        <v>119</v>
      </c>
      <c r="I1028" t="b">
        <f t="shared" si="50"/>
        <v>1</v>
      </c>
      <c r="J1028" s="6" t="s">
        <v>119</v>
      </c>
      <c r="K1028" t="str">
        <f>IF(LEN(VLOOKUP(B1028,Sheet2!$B$2:$G$96,5,FALSE))=0,"",VLOOKUP(B1028,Sheet2!$B$2:$G$96,5,FALSE))</f>
        <v/>
      </c>
      <c r="L1028" t="str">
        <f>IF(LEN(VLOOKUP(B1028,Sheet2!$B$2:$G$96,6,FALSE))=0,"",VLOOKUP(B1028,Sheet2!$B$2:$G$96,6,FALSE))</f>
        <v/>
      </c>
      <c r="M1028" t="b">
        <f t="shared" si="51"/>
        <v>0</v>
      </c>
      <c r="N1028">
        <v>151</v>
      </c>
      <c r="O1028" t="b">
        <f>VLOOKUP(A1028,Sheet2!$A$2:$G$74,5,FALSE)</f>
        <v>0</v>
      </c>
    </row>
    <row r="1029" spans="1:15" x14ac:dyDescent="0.25">
      <c r="A1029" s="6" t="s">
        <v>115</v>
      </c>
      <c r="B1029" t="str">
        <f>VLOOKUP($A1029,Sheet2!$A$2:$B$82,2,FALSE)</f>
        <v>B(b)F + B(j)F</v>
      </c>
      <c r="C1029" s="6" t="s">
        <v>121</v>
      </c>
      <c r="D1029" t="str">
        <f>VLOOKUP(A1029,Sheet2!$A$2:$G$96,3,FALSE)</f>
        <v>org milj</v>
      </c>
      <c r="E1029" t="str">
        <f>VLOOKUP(A1029,Sheet2!$A$2:$G$96,4,FALSE)</f>
        <v>PAH</v>
      </c>
      <c r="F1029" s="8">
        <v>45029</v>
      </c>
      <c r="G1029" t="str">
        <f t="shared" si="52"/>
        <v>ut</v>
      </c>
      <c r="H1029" s="6" t="s">
        <v>119</v>
      </c>
      <c r="I1029" t="b">
        <f t="shared" si="50"/>
        <v>1</v>
      </c>
      <c r="J1029" s="6" t="s">
        <v>119</v>
      </c>
      <c r="K1029" t="str">
        <f>IF(LEN(VLOOKUP(B1029,Sheet2!$B$2:$G$96,5,FALSE))=0,"",VLOOKUP(B1029,Sheet2!$B$2:$G$96,5,FALSE))</f>
        <v/>
      </c>
      <c r="L1029" t="str">
        <f>IF(LEN(VLOOKUP(B1029,Sheet2!$B$2:$G$96,6,FALSE))=0,"",VLOOKUP(B1029,Sheet2!$B$2:$G$96,6,FALSE))</f>
        <v/>
      </c>
      <c r="M1029" t="b">
        <f t="shared" si="51"/>
        <v>0</v>
      </c>
      <c r="N1029">
        <v>151</v>
      </c>
      <c r="O1029" t="b">
        <f>VLOOKUP(A1029,Sheet2!$A$2:$G$74,5,FALSE)</f>
        <v>0</v>
      </c>
    </row>
    <row r="1030" spans="1:15" x14ac:dyDescent="0.25">
      <c r="A1030" s="6" t="s">
        <v>155</v>
      </c>
      <c r="B1030" t="str">
        <f>VLOOKUP($A1030,Sheet2!$A$2:$B$82,2,FALSE)</f>
        <v>B(k)F</v>
      </c>
      <c r="C1030" s="6" t="s">
        <v>121</v>
      </c>
      <c r="D1030" t="str">
        <f>VLOOKUP(A1030,Sheet2!$A$2:$G$96,3,FALSE)</f>
        <v>org milj</v>
      </c>
      <c r="E1030" t="str">
        <f>VLOOKUP(A1030,Sheet2!$A$2:$G$96,4,FALSE)</f>
        <v>PAH</v>
      </c>
      <c r="F1030" s="8">
        <v>45029</v>
      </c>
      <c r="G1030" t="str">
        <f t="shared" si="52"/>
        <v>ut</v>
      </c>
      <c r="H1030" s="6" t="s">
        <v>119</v>
      </c>
      <c r="I1030" t="b">
        <f t="shared" si="50"/>
        <v>1</v>
      </c>
      <c r="J1030" s="6" t="s">
        <v>119</v>
      </c>
      <c r="K1030" t="str">
        <f>IF(LEN(VLOOKUP(B1030,Sheet2!$B$2:$G$96,5,FALSE))=0,"",VLOOKUP(B1030,Sheet2!$B$2:$G$96,5,FALSE))</f>
        <v/>
      </c>
      <c r="L1030" t="str">
        <f>IF(LEN(VLOOKUP(B1030,Sheet2!$B$2:$G$96,6,FALSE))=0,"",VLOOKUP(B1030,Sheet2!$B$2:$G$96,6,FALSE))</f>
        <v/>
      </c>
      <c r="M1030" t="b">
        <f t="shared" si="51"/>
        <v>0</v>
      </c>
      <c r="N1030">
        <v>151</v>
      </c>
      <c r="O1030" t="b">
        <f>VLOOKUP(A1030,Sheet2!$A$2:$G$74,5,FALSE)</f>
        <v>0</v>
      </c>
    </row>
    <row r="1031" spans="1:15" x14ac:dyDescent="0.25">
      <c r="A1031" s="6" t="s">
        <v>156</v>
      </c>
      <c r="B1031" t="str">
        <f>VLOOKUP($A1031,Sheet2!$A$2:$B$82,2,FALSE)</f>
        <v>B(a)P</v>
      </c>
      <c r="C1031" s="6" t="s">
        <v>121</v>
      </c>
      <c r="D1031" t="str">
        <f>VLOOKUP(A1031,Sheet2!$A$2:$G$96,3,FALSE)</f>
        <v>org milj</v>
      </c>
      <c r="E1031" t="str">
        <f>VLOOKUP(A1031,Sheet2!$A$2:$G$96,4,FALSE)</f>
        <v>PAH</v>
      </c>
      <c r="F1031" s="8">
        <v>45029</v>
      </c>
      <c r="G1031" t="str">
        <f t="shared" si="52"/>
        <v>ut</v>
      </c>
      <c r="H1031" s="6" t="s">
        <v>119</v>
      </c>
      <c r="I1031" t="b">
        <f t="shared" si="50"/>
        <v>1</v>
      </c>
      <c r="J1031" s="6" t="s">
        <v>119</v>
      </c>
      <c r="K1031" t="str">
        <f>IF(LEN(VLOOKUP(B1031,Sheet2!$B$2:$G$96,5,FALSE))=0,"",VLOOKUP(B1031,Sheet2!$B$2:$G$96,5,FALSE))</f>
        <v/>
      </c>
      <c r="L1031" t="str">
        <f>IF(LEN(VLOOKUP(B1031,Sheet2!$B$2:$G$96,6,FALSE))=0,"",VLOOKUP(B1031,Sheet2!$B$2:$G$96,6,FALSE))</f>
        <v/>
      </c>
      <c r="M1031" t="b">
        <f t="shared" si="51"/>
        <v>0</v>
      </c>
      <c r="N1031">
        <v>151</v>
      </c>
      <c r="O1031" t="b">
        <f>VLOOKUP(A1031,Sheet2!$A$2:$G$74,5,FALSE)</f>
        <v>0</v>
      </c>
    </row>
    <row r="1032" spans="1:15" x14ac:dyDescent="0.25">
      <c r="A1032" s="6" t="s">
        <v>157</v>
      </c>
      <c r="B1032" t="str">
        <f>VLOOKUP($A1032,Sheet2!$A$2:$B$82,2,FALSE)</f>
        <v>DB(ah)A</v>
      </c>
      <c r="C1032" s="6" t="s">
        <v>121</v>
      </c>
      <c r="D1032" t="str">
        <f>VLOOKUP(A1032,Sheet2!$A$2:$G$96,3,FALSE)</f>
        <v>org milj</v>
      </c>
      <c r="E1032" t="str">
        <f>VLOOKUP(A1032,Sheet2!$A$2:$G$96,4,FALSE)</f>
        <v>PAH</v>
      </c>
      <c r="F1032" s="8">
        <v>45029</v>
      </c>
      <c r="G1032" t="str">
        <f t="shared" si="52"/>
        <v>ut</v>
      </c>
      <c r="H1032" s="6" t="s">
        <v>119</v>
      </c>
      <c r="I1032" t="b">
        <f t="shared" si="50"/>
        <v>1</v>
      </c>
      <c r="J1032" s="6" t="s">
        <v>119</v>
      </c>
      <c r="K1032" t="str">
        <f>IF(LEN(VLOOKUP(B1032,Sheet2!$B$2:$G$96,5,FALSE))=0,"",VLOOKUP(B1032,Sheet2!$B$2:$G$96,5,FALSE))</f>
        <v/>
      </c>
      <c r="L1032" t="str">
        <f>IF(LEN(VLOOKUP(B1032,Sheet2!$B$2:$G$96,6,FALSE))=0,"",VLOOKUP(B1032,Sheet2!$B$2:$G$96,6,FALSE))</f>
        <v/>
      </c>
      <c r="M1032" t="b">
        <f t="shared" si="51"/>
        <v>0</v>
      </c>
      <c r="N1032">
        <v>151</v>
      </c>
      <c r="O1032" t="b">
        <f>VLOOKUP(A1032,Sheet2!$A$2:$G$74,5,FALSE)</f>
        <v>0</v>
      </c>
    </row>
    <row r="1033" spans="1:15" x14ac:dyDescent="0.25">
      <c r="A1033" s="6" t="s">
        <v>116</v>
      </c>
      <c r="B1033" t="str">
        <f>VLOOKUP($A1033,Sheet2!$A$2:$B$82,2,FALSE)</f>
        <v>B(ghi)P</v>
      </c>
      <c r="C1033" s="6" t="s">
        <v>121</v>
      </c>
      <c r="D1033" t="str">
        <f>VLOOKUP(A1033,Sheet2!$A$2:$G$96,3,FALSE)</f>
        <v>org milj</v>
      </c>
      <c r="E1033" t="str">
        <f>VLOOKUP(A1033,Sheet2!$A$2:$G$96,4,FALSE)</f>
        <v>PAH</v>
      </c>
      <c r="F1033" s="8">
        <v>45029</v>
      </c>
      <c r="G1033" t="str">
        <f t="shared" si="52"/>
        <v>ut</v>
      </c>
      <c r="H1033" s="6" t="s">
        <v>119</v>
      </c>
      <c r="I1033" t="b">
        <f t="shared" si="50"/>
        <v>1</v>
      </c>
      <c r="J1033" s="6" t="s">
        <v>119</v>
      </c>
      <c r="K1033" t="str">
        <f>IF(LEN(VLOOKUP(B1033,Sheet2!$B$2:$G$96,5,FALSE))=0,"",VLOOKUP(B1033,Sheet2!$B$2:$G$96,5,FALSE))</f>
        <v/>
      </c>
      <c r="L1033" t="str">
        <f>IF(LEN(VLOOKUP(B1033,Sheet2!$B$2:$G$96,6,FALSE))=0,"",VLOOKUP(B1033,Sheet2!$B$2:$G$96,6,FALSE))</f>
        <v/>
      </c>
      <c r="M1033" t="b">
        <f t="shared" si="51"/>
        <v>0</v>
      </c>
      <c r="N1033">
        <v>151</v>
      </c>
      <c r="O1033" t="b">
        <f>VLOOKUP(A1033,Sheet2!$A$2:$G$74,5,FALSE)</f>
        <v>0</v>
      </c>
    </row>
    <row r="1034" spans="1:15" x14ac:dyDescent="0.25">
      <c r="A1034" s="6" t="s">
        <v>158</v>
      </c>
      <c r="B1034" t="str">
        <f>VLOOKUP($A1034,Sheet2!$A$2:$B$82,2,FALSE)</f>
        <v>IP</v>
      </c>
      <c r="C1034" s="6" t="s">
        <v>121</v>
      </c>
      <c r="D1034" t="str">
        <f>VLOOKUP(A1034,Sheet2!$A$2:$G$96,3,FALSE)</f>
        <v>org milj</v>
      </c>
      <c r="E1034" t="str">
        <f>VLOOKUP(A1034,Sheet2!$A$2:$G$96,4,FALSE)</f>
        <v>PAH</v>
      </c>
      <c r="F1034" s="8">
        <v>45029</v>
      </c>
      <c r="G1034" t="str">
        <f t="shared" si="52"/>
        <v>ut</v>
      </c>
      <c r="H1034" s="6" t="s">
        <v>119</v>
      </c>
      <c r="I1034" t="b">
        <f t="shared" si="50"/>
        <v>1</v>
      </c>
      <c r="J1034" s="6" t="s">
        <v>119</v>
      </c>
      <c r="K1034" t="str">
        <f>IF(LEN(VLOOKUP(B1034,Sheet2!$B$2:$G$96,5,FALSE))=0,"",VLOOKUP(B1034,Sheet2!$B$2:$G$96,5,FALSE))</f>
        <v/>
      </c>
      <c r="L1034" t="str">
        <f>IF(LEN(VLOOKUP(B1034,Sheet2!$B$2:$G$96,6,FALSE))=0,"",VLOOKUP(B1034,Sheet2!$B$2:$G$96,6,FALSE))</f>
        <v/>
      </c>
      <c r="M1034" t="b">
        <f t="shared" si="51"/>
        <v>0</v>
      </c>
      <c r="N1034">
        <v>151</v>
      </c>
      <c r="O1034" t="b">
        <f>VLOOKUP(A1034,Sheet2!$A$2:$G$74,5,FALSE)</f>
        <v>0</v>
      </c>
    </row>
    <row r="1035" spans="1:15" x14ac:dyDescent="0.25">
      <c r="A1035" s="6" t="s">
        <v>176</v>
      </c>
      <c r="B1035" t="str">
        <f>VLOOKUP($A1035,Sheet2!$A$2:$B$82,2,FALSE)</f>
        <v>Sum PAH-16</v>
      </c>
      <c r="C1035" s="6" t="s">
        <v>121</v>
      </c>
      <c r="D1035" t="str">
        <f>VLOOKUP(A1035,Sheet2!$A$2:$G$96,3,FALSE)</f>
        <v>org milj</v>
      </c>
      <c r="E1035" t="str">
        <f>VLOOKUP(A1035,Sheet2!$A$2:$G$96,4,FALSE)</f>
        <v>PAH</v>
      </c>
      <c r="F1035" s="8">
        <v>45029</v>
      </c>
      <c r="G1035" t="str">
        <f t="shared" si="52"/>
        <v>ut</v>
      </c>
      <c r="H1035" s="6" t="s">
        <v>119</v>
      </c>
      <c r="I1035" t="b">
        <f t="shared" si="50"/>
        <v>1</v>
      </c>
      <c r="J1035" s="6" t="s">
        <v>119</v>
      </c>
      <c r="K1035" t="str">
        <f>IF(LEN(VLOOKUP(B1035,Sheet2!$B$2:$G$96,5,FALSE))=0,"",VLOOKUP(B1035,Sheet2!$B$2:$G$96,5,FALSE))</f>
        <v>målekrav</v>
      </c>
      <c r="L1035" t="str">
        <f>IF(LEN(VLOOKUP(B1035,Sheet2!$B$2:$G$96,6,FALSE))=0,"",VLOOKUP(B1035,Sheet2!$B$2:$G$96,6,FALSE))</f>
        <v/>
      </c>
      <c r="M1035" t="b">
        <f t="shared" si="51"/>
        <v>0</v>
      </c>
      <c r="N1035">
        <v>151</v>
      </c>
      <c r="O1035" t="b">
        <f>VLOOKUP(A1035,Sheet2!$A$2:$G$74,5,FALSE)</f>
        <v>1</v>
      </c>
    </row>
    <row r="1036" spans="1:15" x14ac:dyDescent="0.25">
      <c r="A1036" s="6" t="s">
        <v>159</v>
      </c>
      <c r="B1036" t="str">
        <f>VLOOKUP($A1036,Sheet2!$A$2:$B$82,2,FALSE)</f>
        <v>Sum PAH carc</v>
      </c>
      <c r="C1036" s="6" t="s">
        <v>121</v>
      </c>
      <c r="D1036" t="str">
        <f>VLOOKUP(A1036,Sheet2!$A$2:$G$96,3,FALSE)</f>
        <v>org milj</v>
      </c>
      <c r="E1036" t="str">
        <f>VLOOKUP(A1036,Sheet2!$A$2:$G$96,4,FALSE)</f>
        <v>PAH</v>
      </c>
      <c r="F1036" s="8">
        <v>45029</v>
      </c>
      <c r="G1036" t="str">
        <f t="shared" si="52"/>
        <v>ut</v>
      </c>
      <c r="H1036" s="6" t="s">
        <v>119</v>
      </c>
      <c r="I1036" t="b">
        <f t="shared" si="50"/>
        <v>1</v>
      </c>
      <c r="J1036" s="6" t="s">
        <v>119</v>
      </c>
      <c r="K1036" t="str">
        <f>IF(LEN(VLOOKUP(B1036,Sheet2!$B$2:$G$96,5,FALSE))=0,"",VLOOKUP(B1036,Sheet2!$B$2:$G$96,5,FALSE))</f>
        <v/>
      </c>
      <c r="L1036" t="str">
        <f>IF(LEN(VLOOKUP(B1036,Sheet2!$B$2:$G$96,6,FALSE))=0,"",VLOOKUP(B1036,Sheet2!$B$2:$G$96,6,FALSE))</f>
        <v/>
      </c>
      <c r="M1036" t="b">
        <f t="shared" si="51"/>
        <v>0</v>
      </c>
      <c r="N1036">
        <v>151</v>
      </c>
      <c r="O1036" t="b">
        <f>VLOOKUP(A1036,Sheet2!$A$2:$G$74,5,FALSE)</f>
        <v>0</v>
      </c>
    </row>
    <row r="1037" spans="1:15" x14ac:dyDescent="0.25">
      <c r="A1037" s="6" t="s">
        <v>107</v>
      </c>
      <c r="B1037" t="str">
        <f>VLOOKUP($A1037,Sheet2!$A$2:$B$82,2,FALSE)</f>
        <v>Nap</v>
      </c>
      <c r="C1037" s="6" t="s">
        <v>11</v>
      </c>
      <c r="D1037" t="str">
        <f>VLOOKUP(A1037,Sheet2!$A$2:$G$96,3,FALSE)</f>
        <v>org milj</v>
      </c>
      <c r="E1037" t="str">
        <f>VLOOKUP(A1037,Sheet2!$A$2:$G$96,4,FALSE)</f>
        <v>PAH</v>
      </c>
      <c r="F1037" s="8">
        <v>45029</v>
      </c>
      <c r="G1037" t="str">
        <f t="shared" si="52"/>
        <v>ut</v>
      </c>
      <c r="H1037" s="6" t="s">
        <v>147</v>
      </c>
      <c r="I1037" t="b">
        <f t="shared" si="50"/>
        <v>1</v>
      </c>
      <c r="J1037" s="6">
        <v>0.15</v>
      </c>
      <c r="K1037" t="str">
        <f>IF(LEN(VLOOKUP(B1037,Sheet2!$B$2:$G$96,5,FALSE))=0,"",VLOOKUP(B1037,Sheet2!$B$2:$G$96,5,FALSE))</f>
        <v/>
      </c>
      <c r="L1037" t="str">
        <f>IF(LEN(VLOOKUP(B1037,Sheet2!$B$2:$G$96,6,FALSE))=0,"",VLOOKUP(B1037,Sheet2!$B$2:$G$96,6,FALSE))</f>
        <v/>
      </c>
      <c r="M1037" t="b">
        <f t="shared" si="51"/>
        <v>0</v>
      </c>
      <c r="N1037">
        <v>151</v>
      </c>
      <c r="O1037" t="b">
        <f>VLOOKUP(A1037,Sheet2!$A$2:$G$74,5,FALSE)</f>
        <v>0</v>
      </c>
    </row>
    <row r="1038" spans="1:15" x14ac:dyDescent="0.25">
      <c r="A1038" s="6" t="s">
        <v>108</v>
      </c>
      <c r="B1038" t="str">
        <f>VLOOKUP($A1038,Sheet2!$A$2:$B$82,2,FALSE)</f>
        <v>Acy</v>
      </c>
      <c r="C1038" s="6" t="s">
        <v>11</v>
      </c>
      <c r="D1038" t="str">
        <f>VLOOKUP(A1038,Sheet2!$A$2:$G$96,3,FALSE)</f>
        <v>org milj</v>
      </c>
      <c r="E1038" t="str">
        <f>VLOOKUP(A1038,Sheet2!$A$2:$G$96,4,FALSE)</f>
        <v>PAH</v>
      </c>
      <c r="F1038" s="8">
        <v>45029</v>
      </c>
      <c r="G1038" t="str">
        <f t="shared" si="52"/>
        <v>ut</v>
      </c>
      <c r="H1038" s="6" t="s">
        <v>144</v>
      </c>
      <c r="I1038" t="b">
        <f t="shared" si="50"/>
        <v>1</v>
      </c>
      <c r="J1038" s="6">
        <v>0.02</v>
      </c>
      <c r="K1038" t="str">
        <f>IF(LEN(VLOOKUP(B1038,Sheet2!$B$2:$G$96,5,FALSE))=0,"",VLOOKUP(B1038,Sheet2!$B$2:$G$96,5,FALSE))</f>
        <v/>
      </c>
      <c r="L1038" t="str">
        <f>IF(LEN(VLOOKUP(B1038,Sheet2!$B$2:$G$96,6,FALSE))=0,"",VLOOKUP(B1038,Sheet2!$B$2:$G$96,6,FALSE))</f>
        <v/>
      </c>
      <c r="M1038" t="b">
        <f t="shared" si="51"/>
        <v>0</v>
      </c>
      <c r="N1038">
        <v>151</v>
      </c>
      <c r="O1038" t="b">
        <f>VLOOKUP(A1038,Sheet2!$A$2:$G$74,5,FALSE)</f>
        <v>0</v>
      </c>
    </row>
    <row r="1039" spans="1:15" x14ac:dyDescent="0.25">
      <c r="A1039" s="6" t="s">
        <v>109</v>
      </c>
      <c r="B1039" t="str">
        <f>VLOOKUP($A1039,Sheet2!$A$2:$B$82,2,FALSE)</f>
        <v>Ace</v>
      </c>
      <c r="C1039" s="6" t="s">
        <v>11</v>
      </c>
      <c r="D1039" t="str">
        <f>VLOOKUP(A1039,Sheet2!$A$2:$G$96,3,FALSE)</f>
        <v>org milj</v>
      </c>
      <c r="E1039" t="str">
        <f>VLOOKUP(A1039,Sheet2!$A$2:$G$96,4,FALSE)</f>
        <v>PAH</v>
      </c>
      <c r="F1039" s="8">
        <v>45029</v>
      </c>
      <c r="G1039" t="str">
        <f t="shared" si="52"/>
        <v>ut</v>
      </c>
      <c r="H1039" s="6">
        <v>0.46400000000000002</v>
      </c>
      <c r="I1039" t="b">
        <f t="shared" si="50"/>
        <v>0</v>
      </c>
      <c r="J1039" s="6">
        <v>0.46400000000000002</v>
      </c>
      <c r="K1039" t="str">
        <f>IF(LEN(VLOOKUP(B1039,Sheet2!$B$2:$G$96,5,FALSE))=0,"",VLOOKUP(B1039,Sheet2!$B$2:$G$96,5,FALSE))</f>
        <v/>
      </c>
      <c r="L1039" t="str">
        <f>IF(LEN(VLOOKUP(B1039,Sheet2!$B$2:$G$96,6,FALSE))=0,"",VLOOKUP(B1039,Sheet2!$B$2:$G$96,6,FALSE))</f>
        <v/>
      </c>
      <c r="M1039" t="b">
        <f t="shared" si="51"/>
        <v>0</v>
      </c>
      <c r="N1039">
        <v>151</v>
      </c>
      <c r="O1039" t="b">
        <f>VLOOKUP(A1039,Sheet2!$A$2:$G$74,5,FALSE)</f>
        <v>0</v>
      </c>
    </row>
    <row r="1040" spans="1:15" x14ac:dyDescent="0.25">
      <c r="A1040" s="6" t="s">
        <v>110</v>
      </c>
      <c r="B1040" t="str">
        <f>VLOOKUP($A1040,Sheet2!$A$2:$B$82,2,FALSE)</f>
        <v>Flu</v>
      </c>
      <c r="C1040" s="6" t="s">
        <v>11</v>
      </c>
      <c r="D1040" t="str">
        <f>VLOOKUP(A1040,Sheet2!$A$2:$G$96,3,FALSE)</f>
        <v>org milj</v>
      </c>
      <c r="E1040" t="str">
        <f>VLOOKUP(A1040,Sheet2!$A$2:$G$96,4,FALSE)</f>
        <v>PAH</v>
      </c>
      <c r="F1040" s="8">
        <v>45029</v>
      </c>
      <c r="G1040" t="str">
        <f t="shared" si="52"/>
        <v>ut</v>
      </c>
      <c r="H1040" s="6">
        <v>0.30599999999999999</v>
      </c>
      <c r="I1040" t="b">
        <f t="shared" si="50"/>
        <v>0</v>
      </c>
      <c r="J1040" s="6">
        <v>0.30599999999999999</v>
      </c>
      <c r="K1040" t="str">
        <f>IF(LEN(VLOOKUP(B1040,Sheet2!$B$2:$G$96,5,FALSE))=0,"",VLOOKUP(B1040,Sheet2!$B$2:$G$96,5,FALSE))</f>
        <v/>
      </c>
      <c r="L1040" t="str">
        <f>IF(LEN(VLOOKUP(B1040,Sheet2!$B$2:$G$96,6,FALSE))=0,"",VLOOKUP(B1040,Sheet2!$B$2:$G$96,6,FALSE))</f>
        <v/>
      </c>
      <c r="M1040" t="b">
        <f t="shared" si="51"/>
        <v>0</v>
      </c>
      <c r="N1040">
        <v>151</v>
      </c>
      <c r="O1040" t="b">
        <f>VLOOKUP(A1040,Sheet2!$A$2:$G$74,5,FALSE)</f>
        <v>0</v>
      </c>
    </row>
    <row r="1041" spans="1:15" x14ac:dyDescent="0.25">
      <c r="A1041" s="6" t="s">
        <v>111</v>
      </c>
      <c r="B1041" t="str">
        <f>VLOOKUP($A1041,Sheet2!$A$2:$B$82,2,FALSE)</f>
        <v>Phen</v>
      </c>
      <c r="C1041" s="6" t="s">
        <v>11</v>
      </c>
      <c r="D1041" t="str">
        <f>VLOOKUP(A1041,Sheet2!$A$2:$G$96,3,FALSE)</f>
        <v>org milj</v>
      </c>
      <c r="E1041" t="str">
        <f>VLOOKUP(A1041,Sheet2!$A$2:$G$96,4,FALSE)</f>
        <v>PAH</v>
      </c>
      <c r="F1041" s="8">
        <v>45029</v>
      </c>
      <c r="G1041" t="str">
        <f t="shared" si="52"/>
        <v>ut</v>
      </c>
      <c r="H1041" s="6">
        <v>0.27600000000000002</v>
      </c>
      <c r="I1041" t="b">
        <f t="shared" si="50"/>
        <v>0</v>
      </c>
      <c r="J1041" s="6">
        <v>0.27600000000000002</v>
      </c>
      <c r="K1041" t="str">
        <f>IF(LEN(VLOOKUP(B1041,Sheet2!$B$2:$G$96,5,FALSE))=0,"",VLOOKUP(B1041,Sheet2!$B$2:$G$96,5,FALSE))</f>
        <v/>
      </c>
      <c r="L1041" t="str">
        <f>IF(LEN(VLOOKUP(B1041,Sheet2!$B$2:$G$96,6,FALSE))=0,"",VLOOKUP(B1041,Sheet2!$B$2:$G$96,6,FALSE))</f>
        <v/>
      </c>
      <c r="M1041" t="b">
        <f t="shared" si="51"/>
        <v>0</v>
      </c>
      <c r="N1041">
        <v>151</v>
      </c>
      <c r="O1041" t="b">
        <f>VLOOKUP(A1041,Sheet2!$A$2:$G$74,5,FALSE)</f>
        <v>0</v>
      </c>
    </row>
    <row r="1042" spans="1:15" x14ac:dyDescent="0.25">
      <c r="A1042" s="6" t="s">
        <v>112</v>
      </c>
      <c r="B1042" t="str">
        <f>VLOOKUP($A1042,Sheet2!$A$2:$B$82,2,FALSE)</f>
        <v>Ant</v>
      </c>
      <c r="C1042" s="6" t="s">
        <v>11</v>
      </c>
      <c r="D1042" t="str">
        <f>VLOOKUP(A1042,Sheet2!$A$2:$G$96,3,FALSE)</f>
        <v>org milj</v>
      </c>
      <c r="E1042" t="str">
        <f>VLOOKUP(A1042,Sheet2!$A$2:$G$96,4,FALSE)</f>
        <v>PAH</v>
      </c>
      <c r="F1042" s="8">
        <v>45029</v>
      </c>
      <c r="G1042" t="str">
        <f t="shared" si="52"/>
        <v>ut</v>
      </c>
      <c r="H1042" s="6">
        <v>0.14299999999999999</v>
      </c>
      <c r="I1042" t="b">
        <f t="shared" si="50"/>
        <v>0</v>
      </c>
      <c r="J1042" s="6">
        <v>0.14299999999999999</v>
      </c>
      <c r="K1042" t="str">
        <f>IF(LEN(VLOOKUP(B1042,Sheet2!$B$2:$G$96,5,FALSE))=0,"",VLOOKUP(B1042,Sheet2!$B$2:$G$96,5,FALSE))</f>
        <v/>
      </c>
      <c r="L1042" t="str">
        <f>IF(LEN(VLOOKUP(B1042,Sheet2!$B$2:$G$96,6,FALSE))=0,"",VLOOKUP(B1042,Sheet2!$B$2:$G$96,6,FALSE))</f>
        <v/>
      </c>
      <c r="M1042" t="b">
        <f t="shared" si="51"/>
        <v>0</v>
      </c>
      <c r="N1042">
        <v>151</v>
      </c>
      <c r="O1042" t="b">
        <f>VLOOKUP(A1042,Sheet2!$A$2:$G$74,5,FALSE)</f>
        <v>0</v>
      </c>
    </row>
    <row r="1043" spans="1:15" x14ac:dyDescent="0.25">
      <c r="A1043" s="6" t="s">
        <v>113</v>
      </c>
      <c r="B1043" t="str">
        <f>VLOOKUP($A1043,Sheet2!$A$2:$B$82,2,FALSE)</f>
        <v>Flt</v>
      </c>
      <c r="C1043" s="6" t="s">
        <v>11</v>
      </c>
      <c r="D1043" t="str">
        <f>VLOOKUP(A1043,Sheet2!$A$2:$G$96,3,FALSE)</f>
        <v>org milj</v>
      </c>
      <c r="E1043" t="str">
        <f>VLOOKUP(A1043,Sheet2!$A$2:$G$96,4,FALSE)</f>
        <v>PAH</v>
      </c>
      <c r="F1043" s="8">
        <v>45029</v>
      </c>
      <c r="G1043" t="str">
        <f t="shared" si="52"/>
        <v>ut</v>
      </c>
      <c r="H1043" s="6">
        <v>0.107</v>
      </c>
      <c r="I1043" t="b">
        <f t="shared" si="50"/>
        <v>0</v>
      </c>
      <c r="J1043" s="6">
        <v>0.107</v>
      </c>
      <c r="K1043" t="str">
        <f>IF(LEN(VLOOKUP(B1043,Sheet2!$B$2:$G$96,5,FALSE))=0,"",VLOOKUP(B1043,Sheet2!$B$2:$G$96,5,FALSE))</f>
        <v/>
      </c>
      <c r="L1043" t="str">
        <f>IF(LEN(VLOOKUP(B1043,Sheet2!$B$2:$G$96,6,FALSE))=0,"",VLOOKUP(B1043,Sheet2!$B$2:$G$96,6,FALSE))</f>
        <v/>
      </c>
      <c r="M1043" t="b">
        <f t="shared" si="51"/>
        <v>0</v>
      </c>
      <c r="N1043">
        <v>151</v>
      </c>
      <c r="O1043" t="b">
        <f>VLOOKUP(A1043,Sheet2!$A$2:$G$74,5,FALSE)</f>
        <v>0</v>
      </c>
    </row>
    <row r="1044" spans="1:15" x14ac:dyDescent="0.25">
      <c r="A1044" s="6" t="s">
        <v>114</v>
      </c>
      <c r="B1044" t="str">
        <f>VLOOKUP($A1044,Sheet2!$A$2:$B$82,2,FALSE)</f>
        <v>Pyr</v>
      </c>
      <c r="C1044" s="6" t="s">
        <v>11</v>
      </c>
      <c r="D1044" t="str">
        <f>VLOOKUP(A1044,Sheet2!$A$2:$G$96,3,FALSE)</f>
        <v>org milj</v>
      </c>
      <c r="E1044" t="str">
        <f>VLOOKUP(A1044,Sheet2!$A$2:$G$96,4,FALSE)</f>
        <v>PAH</v>
      </c>
      <c r="F1044" s="8">
        <v>45029</v>
      </c>
      <c r="G1044" t="str">
        <f t="shared" si="52"/>
        <v>ut</v>
      </c>
      <c r="H1044" s="6" t="s">
        <v>221</v>
      </c>
      <c r="I1044" t="b">
        <f t="shared" si="50"/>
        <v>1</v>
      </c>
      <c r="J1044" s="6">
        <v>0.09</v>
      </c>
      <c r="K1044" t="str">
        <f>IF(LEN(VLOOKUP(B1044,Sheet2!$B$2:$G$96,5,FALSE))=0,"",VLOOKUP(B1044,Sheet2!$B$2:$G$96,5,FALSE))</f>
        <v/>
      </c>
      <c r="L1044" t="str">
        <f>IF(LEN(VLOOKUP(B1044,Sheet2!$B$2:$G$96,6,FALSE))=0,"",VLOOKUP(B1044,Sheet2!$B$2:$G$96,6,FALSE))</f>
        <v/>
      </c>
      <c r="M1044" t="b">
        <f t="shared" si="51"/>
        <v>0</v>
      </c>
      <c r="N1044">
        <v>151</v>
      </c>
      <c r="O1044" t="b">
        <f>VLOOKUP(A1044,Sheet2!$A$2:$G$74,5,FALSE)</f>
        <v>0</v>
      </c>
    </row>
    <row r="1045" spans="1:15" x14ac:dyDescent="0.25">
      <c r="A1045" s="6" t="s">
        <v>153</v>
      </c>
      <c r="B1045" t="str">
        <f>VLOOKUP($A1045,Sheet2!$A$2:$B$82,2,FALSE)</f>
        <v>B(a)A</v>
      </c>
      <c r="C1045" s="6" t="s">
        <v>11</v>
      </c>
      <c r="D1045" t="str">
        <f>VLOOKUP(A1045,Sheet2!$A$2:$G$96,3,FALSE)</f>
        <v>org milj</v>
      </c>
      <c r="E1045" t="str">
        <f>VLOOKUP(A1045,Sheet2!$A$2:$G$96,4,FALSE)</f>
        <v>PAH</v>
      </c>
      <c r="F1045" s="8">
        <v>45029</v>
      </c>
      <c r="G1045" t="str">
        <f t="shared" si="52"/>
        <v>ut</v>
      </c>
      <c r="H1045" s="6" t="s">
        <v>222</v>
      </c>
      <c r="I1045" t="b">
        <f t="shared" si="50"/>
        <v>1</v>
      </c>
      <c r="J1045" s="6">
        <v>0.03</v>
      </c>
      <c r="K1045" t="str">
        <f>IF(LEN(VLOOKUP(B1045,Sheet2!$B$2:$G$96,5,FALSE))=0,"",VLOOKUP(B1045,Sheet2!$B$2:$G$96,5,FALSE))</f>
        <v/>
      </c>
      <c r="L1045" t="str">
        <f>IF(LEN(VLOOKUP(B1045,Sheet2!$B$2:$G$96,6,FALSE))=0,"",VLOOKUP(B1045,Sheet2!$B$2:$G$96,6,FALSE))</f>
        <v/>
      </c>
      <c r="M1045" t="b">
        <f t="shared" si="51"/>
        <v>0</v>
      </c>
      <c r="N1045">
        <v>151</v>
      </c>
      <c r="O1045" t="b">
        <f>VLOOKUP(A1045,Sheet2!$A$2:$G$74,5,FALSE)</f>
        <v>0</v>
      </c>
    </row>
    <row r="1046" spans="1:15" x14ac:dyDescent="0.25">
      <c r="A1046" s="6" t="s">
        <v>154</v>
      </c>
      <c r="B1046" t="str">
        <f>VLOOKUP($A1046,Sheet2!$A$2:$B$82,2,FALSE)</f>
        <v>Cry</v>
      </c>
      <c r="C1046" s="6" t="s">
        <v>11</v>
      </c>
      <c r="D1046" t="str">
        <f>VLOOKUP(A1046,Sheet2!$A$2:$G$96,3,FALSE)</f>
        <v>org milj</v>
      </c>
      <c r="E1046" t="str">
        <f>VLOOKUP(A1046,Sheet2!$A$2:$G$96,4,FALSE)</f>
        <v>PAH</v>
      </c>
      <c r="F1046" s="8">
        <v>45029</v>
      </c>
      <c r="G1046" t="str">
        <f t="shared" si="52"/>
        <v>ut</v>
      </c>
      <c r="H1046" s="6">
        <v>2.9000000000000001E-2</v>
      </c>
      <c r="I1046" t="b">
        <f t="shared" si="50"/>
        <v>0</v>
      </c>
      <c r="J1046" s="6">
        <v>2.9000000000000001E-2</v>
      </c>
      <c r="K1046" t="str">
        <f>IF(LEN(VLOOKUP(B1046,Sheet2!$B$2:$G$96,5,FALSE))=0,"",VLOOKUP(B1046,Sheet2!$B$2:$G$96,5,FALSE))</f>
        <v/>
      </c>
      <c r="L1046" t="str">
        <f>IF(LEN(VLOOKUP(B1046,Sheet2!$B$2:$G$96,6,FALSE))=0,"",VLOOKUP(B1046,Sheet2!$B$2:$G$96,6,FALSE))</f>
        <v/>
      </c>
      <c r="M1046" t="b">
        <f t="shared" si="51"/>
        <v>0</v>
      </c>
      <c r="N1046">
        <v>151</v>
      </c>
      <c r="O1046" t="b">
        <f>VLOOKUP(A1046,Sheet2!$A$2:$G$74,5,FALSE)</f>
        <v>0</v>
      </c>
    </row>
    <row r="1047" spans="1:15" x14ac:dyDescent="0.25">
      <c r="A1047" s="6" t="s">
        <v>115</v>
      </c>
      <c r="B1047" t="str">
        <f>VLOOKUP($A1047,Sheet2!$A$2:$B$82,2,FALSE)</f>
        <v>B(b)F + B(j)F</v>
      </c>
      <c r="C1047" s="6" t="s">
        <v>11</v>
      </c>
      <c r="D1047" t="str">
        <f>VLOOKUP(A1047,Sheet2!$A$2:$G$96,3,FALSE)</f>
        <v>org milj</v>
      </c>
      <c r="E1047" t="str">
        <f>VLOOKUP(A1047,Sheet2!$A$2:$G$96,4,FALSE)</f>
        <v>PAH</v>
      </c>
      <c r="F1047" s="8">
        <v>45029</v>
      </c>
      <c r="G1047" t="str">
        <f t="shared" si="52"/>
        <v>ut</v>
      </c>
      <c r="H1047" s="6" t="s">
        <v>144</v>
      </c>
      <c r="I1047" t="b">
        <f t="shared" si="50"/>
        <v>1</v>
      </c>
      <c r="J1047" s="6">
        <v>0.02</v>
      </c>
      <c r="K1047" t="str">
        <f>IF(LEN(VLOOKUP(B1047,Sheet2!$B$2:$G$96,5,FALSE))=0,"",VLOOKUP(B1047,Sheet2!$B$2:$G$96,5,FALSE))</f>
        <v/>
      </c>
      <c r="L1047" t="str">
        <f>IF(LEN(VLOOKUP(B1047,Sheet2!$B$2:$G$96,6,FALSE))=0,"",VLOOKUP(B1047,Sheet2!$B$2:$G$96,6,FALSE))</f>
        <v/>
      </c>
      <c r="M1047" t="b">
        <f t="shared" si="51"/>
        <v>0</v>
      </c>
      <c r="N1047">
        <v>151</v>
      </c>
      <c r="O1047" t="b">
        <f>VLOOKUP(A1047,Sheet2!$A$2:$G$74,5,FALSE)</f>
        <v>0</v>
      </c>
    </row>
    <row r="1048" spans="1:15" x14ac:dyDescent="0.25">
      <c r="A1048" s="6" t="s">
        <v>155</v>
      </c>
      <c r="B1048" t="str">
        <f>VLOOKUP($A1048,Sheet2!$A$2:$B$82,2,FALSE)</f>
        <v>B(k)F</v>
      </c>
      <c r="C1048" s="6" t="s">
        <v>11</v>
      </c>
      <c r="D1048" t="str">
        <f>VLOOKUP(A1048,Sheet2!$A$2:$G$96,3,FALSE)</f>
        <v>org milj</v>
      </c>
      <c r="E1048" t="str">
        <f>VLOOKUP(A1048,Sheet2!$A$2:$G$96,4,FALSE)</f>
        <v>PAH</v>
      </c>
      <c r="F1048" s="8">
        <v>45029</v>
      </c>
      <c r="G1048" t="str">
        <f t="shared" si="52"/>
        <v>ut</v>
      </c>
      <c r="H1048" s="6" t="s">
        <v>144</v>
      </c>
      <c r="I1048" t="b">
        <f t="shared" si="50"/>
        <v>1</v>
      </c>
      <c r="J1048" s="6">
        <v>0.02</v>
      </c>
      <c r="K1048" t="str">
        <f>IF(LEN(VLOOKUP(B1048,Sheet2!$B$2:$G$96,5,FALSE))=0,"",VLOOKUP(B1048,Sheet2!$B$2:$G$96,5,FALSE))</f>
        <v/>
      </c>
      <c r="L1048" t="str">
        <f>IF(LEN(VLOOKUP(B1048,Sheet2!$B$2:$G$96,6,FALSE))=0,"",VLOOKUP(B1048,Sheet2!$B$2:$G$96,6,FALSE))</f>
        <v/>
      </c>
      <c r="M1048" t="b">
        <f t="shared" si="51"/>
        <v>0</v>
      </c>
      <c r="N1048">
        <v>151</v>
      </c>
      <c r="O1048" t="b">
        <f>VLOOKUP(A1048,Sheet2!$A$2:$G$74,5,FALSE)</f>
        <v>0</v>
      </c>
    </row>
    <row r="1049" spans="1:15" x14ac:dyDescent="0.25">
      <c r="A1049" s="6" t="s">
        <v>156</v>
      </c>
      <c r="B1049" t="str">
        <f>VLOOKUP($A1049,Sheet2!$A$2:$B$82,2,FALSE)</f>
        <v>B(a)P</v>
      </c>
      <c r="C1049" s="6" t="s">
        <v>11</v>
      </c>
      <c r="D1049" t="str">
        <f>VLOOKUP(A1049,Sheet2!$A$2:$G$96,3,FALSE)</f>
        <v>org milj</v>
      </c>
      <c r="E1049" t="str">
        <f>VLOOKUP(A1049,Sheet2!$A$2:$G$96,4,FALSE)</f>
        <v>PAH</v>
      </c>
      <c r="F1049" s="8">
        <v>45029</v>
      </c>
      <c r="G1049" t="str">
        <f t="shared" si="52"/>
        <v>ut</v>
      </c>
      <c r="H1049" s="6" t="s">
        <v>223</v>
      </c>
      <c r="I1049" t="b">
        <f t="shared" si="50"/>
        <v>1</v>
      </c>
      <c r="J1049" s="6">
        <v>0.02</v>
      </c>
      <c r="K1049" t="str">
        <f>IF(LEN(VLOOKUP(B1049,Sheet2!$B$2:$G$96,5,FALSE))=0,"",VLOOKUP(B1049,Sheet2!$B$2:$G$96,5,FALSE))</f>
        <v/>
      </c>
      <c r="L1049" t="str">
        <f>IF(LEN(VLOOKUP(B1049,Sheet2!$B$2:$G$96,6,FALSE))=0,"",VLOOKUP(B1049,Sheet2!$B$2:$G$96,6,FALSE))</f>
        <v/>
      </c>
      <c r="M1049" t="b">
        <f t="shared" si="51"/>
        <v>0</v>
      </c>
      <c r="N1049">
        <v>151</v>
      </c>
      <c r="O1049" t="b">
        <f>VLOOKUP(A1049,Sheet2!$A$2:$G$74,5,FALSE)</f>
        <v>0</v>
      </c>
    </row>
    <row r="1050" spans="1:15" x14ac:dyDescent="0.25">
      <c r="A1050" s="6" t="s">
        <v>157</v>
      </c>
      <c r="B1050" t="str">
        <f>VLOOKUP($A1050,Sheet2!$A$2:$B$82,2,FALSE)</f>
        <v>DB(ah)A</v>
      </c>
      <c r="C1050" s="6" t="s">
        <v>11</v>
      </c>
      <c r="D1050" t="str">
        <f>VLOOKUP(A1050,Sheet2!$A$2:$G$96,3,FALSE)</f>
        <v>org milj</v>
      </c>
      <c r="E1050" t="str">
        <f>VLOOKUP(A1050,Sheet2!$A$2:$G$96,4,FALSE)</f>
        <v>PAH</v>
      </c>
      <c r="F1050" s="8">
        <v>45029</v>
      </c>
      <c r="G1050" t="str">
        <f t="shared" si="52"/>
        <v>ut</v>
      </c>
      <c r="H1050" s="6" t="s">
        <v>131</v>
      </c>
      <c r="I1050" t="b">
        <f t="shared" si="50"/>
        <v>1</v>
      </c>
      <c r="J1050" s="6">
        <v>0.01</v>
      </c>
      <c r="K1050" t="str">
        <f>IF(LEN(VLOOKUP(B1050,Sheet2!$B$2:$G$96,5,FALSE))=0,"",VLOOKUP(B1050,Sheet2!$B$2:$G$96,5,FALSE))</f>
        <v/>
      </c>
      <c r="L1050" t="str">
        <f>IF(LEN(VLOOKUP(B1050,Sheet2!$B$2:$G$96,6,FALSE))=0,"",VLOOKUP(B1050,Sheet2!$B$2:$G$96,6,FALSE))</f>
        <v/>
      </c>
      <c r="M1050" t="b">
        <f t="shared" si="51"/>
        <v>0</v>
      </c>
      <c r="N1050">
        <v>151</v>
      </c>
      <c r="O1050" t="b">
        <f>VLOOKUP(A1050,Sheet2!$A$2:$G$74,5,FALSE)</f>
        <v>0</v>
      </c>
    </row>
    <row r="1051" spans="1:15" x14ac:dyDescent="0.25">
      <c r="A1051" s="6" t="s">
        <v>116</v>
      </c>
      <c r="B1051" t="str">
        <f>VLOOKUP($A1051,Sheet2!$A$2:$B$82,2,FALSE)</f>
        <v>B(ghi)P</v>
      </c>
      <c r="C1051" s="6" t="s">
        <v>11</v>
      </c>
      <c r="D1051" t="str">
        <f>VLOOKUP(A1051,Sheet2!$A$2:$G$96,3,FALSE)</f>
        <v>org milj</v>
      </c>
      <c r="E1051" t="str">
        <f>VLOOKUP(A1051,Sheet2!$A$2:$G$96,4,FALSE)</f>
        <v>PAH</v>
      </c>
      <c r="F1051" s="8">
        <v>45029</v>
      </c>
      <c r="G1051" t="str">
        <f t="shared" si="52"/>
        <v>ut</v>
      </c>
      <c r="H1051" s="6" t="s">
        <v>144</v>
      </c>
      <c r="I1051" t="b">
        <f t="shared" si="50"/>
        <v>1</v>
      </c>
      <c r="J1051" s="6">
        <v>0.02</v>
      </c>
      <c r="K1051" t="str">
        <f>IF(LEN(VLOOKUP(B1051,Sheet2!$B$2:$G$96,5,FALSE))=0,"",VLOOKUP(B1051,Sheet2!$B$2:$G$96,5,FALSE))</f>
        <v/>
      </c>
      <c r="L1051" t="str">
        <f>IF(LEN(VLOOKUP(B1051,Sheet2!$B$2:$G$96,6,FALSE))=0,"",VLOOKUP(B1051,Sheet2!$B$2:$G$96,6,FALSE))</f>
        <v/>
      </c>
      <c r="M1051" t="b">
        <f t="shared" si="51"/>
        <v>0</v>
      </c>
      <c r="N1051">
        <v>151</v>
      </c>
      <c r="O1051" t="b">
        <f>VLOOKUP(A1051,Sheet2!$A$2:$G$74,5,FALSE)</f>
        <v>0</v>
      </c>
    </row>
    <row r="1052" spans="1:15" x14ac:dyDescent="0.25">
      <c r="A1052" s="6" t="s">
        <v>158</v>
      </c>
      <c r="B1052" t="str">
        <f>VLOOKUP($A1052,Sheet2!$A$2:$B$82,2,FALSE)</f>
        <v>IP</v>
      </c>
      <c r="C1052" s="6" t="s">
        <v>11</v>
      </c>
      <c r="D1052" t="str">
        <f>VLOOKUP(A1052,Sheet2!$A$2:$G$96,3,FALSE)</f>
        <v>org milj</v>
      </c>
      <c r="E1052" t="str">
        <f>VLOOKUP(A1052,Sheet2!$A$2:$G$96,4,FALSE)</f>
        <v>PAH</v>
      </c>
      <c r="F1052" s="8">
        <v>45029</v>
      </c>
      <c r="G1052" t="str">
        <f t="shared" si="52"/>
        <v>ut</v>
      </c>
      <c r="H1052" s="6" t="s">
        <v>131</v>
      </c>
      <c r="I1052" t="b">
        <f t="shared" si="50"/>
        <v>1</v>
      </c>
      <c r="J1052" s="6">
        <v>0.01</v>
      </c>
      <c r="K1052" t="str">
        <f>IF(LEN(VLOOKUP(B1052,Sheet2!$B$2:$G$96,5,FALSE))=0,"",VLOOKUP(B1052,Sheet2!$B$2:$G$96,5,FALSE))</f>
        <v/>
      </c>
      <c r="L1052" t="str">
        <f>IF(LEN(VLOOKUP(B1052,Sheet2!$B$2:$G$96,6,FALSE))=0,"",VLOOKUP(B1052,Sheet2!$B$2:$G$96,6,FALSE))</f>
        <v/>
      </c>
      <c r="M1052" t="b">
        <f t="shared" si="51"/>
        <v>0</v>
      </c>
      <c r="N1052">
        <v>151</v>
      </c>
      <c r="O1052" t="b">
        <f>VLOOKUP(A1052,Sheet2!$A$2:$G$74,5,FALSE)</f>
        <v>0</v>
      </c>
    </row>
    <row r="1053" spans="1:15" x14ac:dyDescent="0.25">
      <c r="A1053" s="6" t="s">
        <v>176</v>
      </c>
      <c r="B1053" t="str">
        <f>VLOOKUP($A1053,Sheet2!$A$2:$B$82,2,FALSE)</f>
        <v>Sum PAH-16</v>
      </c>
      <c r="C1053" s="6" t="s">
        <v>11</v>
      </c>
      <c r="D1053" t="str">
        <f>VLOOKUP(A1053,Sheet2!$A$2:$G$96,3,FALSE)</f>
        <v>org milj</v>
      </c>
      <c r="E1053" t="str">
        <f>VLOOKUP(A1053,Sheet2!$A$2:$G$96,4,FALSE)</f>
        <v>PAH</v>
      </c>
      <c r="F1053" s="8">
        <v>45029</v>
      </c>
      <c r="G1053" t="str">
        <f t="shared" si="52"/>
        <v>ut</v>
      </c>
      <c r="H1053" s="6">
        <v>1.32</v>
      </c>
      <c r="I1053" t="b">
        <f t="shared" si="50"/>
        <v>0</v>
      </c>
      <c r="J1053" s="6">
        <v>1.32</v>
      </c>
      <c r="K1053" t="str">
        <f>IF(LEN(VLOOKUP(B1053,Sheet2!$B$2:$G$96,5,FALSE))=0,"",VLOOKUP(B1053,Sheet2!$B$2:$G$96,5,FALSE))</f>
        <v>målekrav</v>
      </c>
      <c r="L1053" t="str">
        <f>IF(LEN(VLOOKUP(B1053,Sheet2!$B$2:$G$96,6,FALSE))=0,"",VLOOKUP(B1053,Sheet2!$B$2:$G$96,6,FALSE))</f>
        <v/>
      </c>
      <c r="M1053" t="b">
        <f t="shared" si="51"/>
        <v>0</v>
      </c>
      <c r="N1053">
        <v>151</v>
      </c>
      <c r="O1053" t="b">
        <f>VLOOKUP(A1053,Sheet2!$A$2:$G$74,5,FALSE)</f>
        <v>1</v>
      </c>
    </row>
    <row r="1054" spans="1:15" x14ac:dyDescent="0.25">
      <c r="A1054" s="6" t="s">
        <v>159</v>
      </c>
      <c r="B1054" t="str">
        <f>VLOOKUP($A1054,Sheet2!$A$2:$B$82,2,FALSE)</f>
        <v>Sum PAH carc</v>
      </c>
      <c r="C1054" s="6" t="s">
        <v>11</v>
      </c>
      <c r="D1054" t="str">
        <f>VLOOKUP(A1054,Sheet2!$A$2:$G$96,3,FALSE)</f>
        <v>org milj</v>
      </c>
      <c r="E1054" t="str">
        <f>VLOOKUP(A1054,Sheet2!$A$2:$G$96,4,FALSE)</f>
        <v>PAH</v>
      </c>
      <c r="F1054" s="8">
        <v>45029</v>
      </c>
      <c r="G1054" t="str">
        <f t="shared" si="52"/>
        <v>ut</v>
      </c>
      <c r="H1054" s="6">
        <v>2.9000000000000001E-2</v>
      </c>
      <c r="I1054" t="b">
        <f t="shared" si="50"/>
        <v>0</v>
      </c>
      <c r="J1054" s="6">
        <v>2.9000000000000001E-2</v>
      </c>
      <c r="K1054" t="str">
        <f>IF(LEN(VLOOKUP(B1054,Sheet2!$B$2:$G$96,5,FALSE))=0,"",VLOOKUP(B1054,Sheet2!$B$2:$G$96,5,FALSE))</f>
        <v/>
      </c>
      <c r="L1054" t="str">
        <f>IF(LEN(VLOOKUP(B1054,Sheet2!$B$2:$G$96,6,FALSE))=0,"",VLOOKUP(B1054,Sheet2!$B$2:$G$96,6,FALSE))</f>
        <v/>
      </c>
      <c r="M1054" t="b">
        <f t="shared" si="51"/>
        <v>0</v>
      </c>
      <c r="N1054">
        <v>151</v>
      </c>
      <c r="O1054" t="b">
        <f>VLOOKUP(A1054,Sheet2!$A$2:$G$74,5,FALSE)</f>
        <v>0</v>
      </c>
    </row>
    <row r="1055" spans="1:15" x14ac:dyDescent="0.25">
      <c r="A1055" s="6" t="s">
        <v>39</v>
      </c>
      <c r="B1055" t="str">
        <f>VLOOKUP($A1055,Sheet2!$A$2:$B$82,2,FALSE)</f>
        <v>Benzen</v>
      </c>
      <c r="C1055" s="6" t="s">
        <v>11</v>
      </c>
      <c r="D1055" t="str">
        <f>VLOOKUP(A1055,Sheet2!$A$2:$G$96,3,FALSE)</f>
        <v>org milj</v>
      </c>
      <c r="E1055" t="str">
        <f>VLOOKUP(A1055,Sheet2!$A$2:$G$96,4,FALSE)</f>
        <v>BTEX</v>
      </c>
      <c r="F1055" s="8">
        <v>45029</v>
      </c>
      <c r="G1055" t="str">
        <f t="shared" si="52"/>
        <v>ut</v>
      </c>
      <c r="H1055" s="6" t="s">
        <v>124</v>
      </c>
      <c r="I1055" t="b">
        <f t="shared" si="50"/>
        <v>1</v>
      </c>
      <c r="J1055" s="6">
        <v>0.2</v>
      </c>
      <c r="K1055" t="str">
        <f>IF(LEN(VLOOKUP(B1055,Sheet2!$B$2:$G$96,5,FALSE))=0,"",VLOOKUP(B1055,Sheet2!$B$2:$G$96,5,FALSE))</f>
        <v/>
      </c>
      <c r="L1055" t="str">
        <f>IF(LEN(VLOOKUP(B1055,Sheet2!$B$2:$G$96,6,FALSE))=0,"",VLOOKUP(B1055,Sheet2!$B$2:$G$96,6,FALSE))</f>
        <v/>
      </c>
      <c r="M1055" t="b">
        <f t="shared" si="51"/>
        <v>0</v>
      </c>
      <c r="N1055">
        <v>151</v>
      </c>
      <c r="O1055" t="b">
        <f>VLOOKUP(A1055,Sheet2!$A$2:$G$74,5,FALSE)</f>
        <v>0</v>
      </c>
    </row>
    <row r="1056" spans="1:15" x14ac:dyDescent="0.25">
      <c r="A1056" s="6" t="s">
        <v>40</v>
      </c>
      <c r="B1056" t="str">
        <f>VLOOKUP($A1056,Sheet2!$A$2:$B$82,2,FALSE)</f>
        <v>Toluen</v>
      </c>
      <c r="C1056" s="6" t="s">
        <v>11</v>
      </c>
      <c r="D1056" t="str">
        <f>VLOOKUP(A1056,Sheet2!$A$2:$G$96,3,FALSE)</f>
        <v>org milj</v>
      </c>
      <c r="E1056" t="str">
        <f>VLOOKUP(A1056,Sheet2!$A$2:$G$96,4,FALSE)</f>
        <v>BTEX</v>
      </c>
      <c r="F1056" s="8">
        <v>45029</v>
      </c>
      <c r="G1056" t="str">
        <f t="shared" si="52"/>
        <v>ut</v>
      </c>
      <c r="H1056" s="6" t="s">
        <v>124</v>
      </c>
      <c r="I1056" t="b">
        <f t="shared" si="50"/>
        <v>1</v>
      </c>
      <c r="J1056" s="6">
        <v>0.2</v>
      </c>
      <c r="K1056" t="str">
        <f>IF(LEN(VLOOKUP(B1056,Sheet2!$B$2:$G$96,5,FALSE))=0,"",VLOOKUP(B1056,Sheet2!$B$2:$G$96,5,FALSE))</f>
        <v/>
      </c>
      <c r="L1056" t="str">
        <f>IF(LEN(VLOOKUP(B1056,Sheet2!$B$2:$G$96,6,FALSE))=0,"",VLOOKUP(B1056,Sheet2!$B$2:$G$96,6,FALSE))</f>
        <v/>
      </c>
      <c r="M1056" t="b">
        <f t="shared" si="51"/>
        <v>0</v>
      </c>
      <c r="N1056">
        <v>151</v>
      </c>
      <c r="O1056" t="b">
        <f>VLOOKUP(A1056,Sheet2!$A$2:$G$74,5,FALSE)</f>
        <v>0</v>
      </c>
    </row>
    <row r="1057" spans="1:15" x14ac:dyDescent="0.25">
      <c r="A1057" s="6" t="s">
        <v>41</v>
      </c>
      <c r="B1057" t="str">
        <f>VLOOKUP($A1057,Sheet2!$A$2:$B$82,2,FALSE)</f>
        <v>Etylbensen</v>
      </c>
      <c r="C1057" s="6" t="s">
        <v>11</v>
      </c>
      <c r="D1057" t="str">
        <f>VLOOKUP(A1057,Sheet2!$A$2:$G$96,3,FALSE)</f>
        <v>org milj</v>
      </c>
      <c r="E1057" t="str">
        <f>VLOOKUP(A1057,Sheet2!$A$2:$G$96,4,FALSE)</f>
        <v>BTEX</v>
      </c>
      <c r="F1057" s="8">
        <v>45029</v>
      </c>
      <c r="G1057" t="str">
        <f t="shared" si="52"/>
        <v>ut</v>
      </c>
      <c r="H1057" s="6" t="s">
        <v>134</v>
      </c>
      <c r="I1057" t="b">
        <f t="shared" si="50"/>
        <v>1</v>
      </c>
      <c r="J1057" s="6">
        <v>0.1</v>
      </c>
      <c r="K1057" t="str">
        <f>IF(LEN(VLOOKUP(B1057,Sheet2!$B$2:$G$96,5,FALSE))=0,"",VLOOKUP(B1057,Sheet2!$B$2:$G$96,5,FALSE))</f>
        <v/>
      </c>
      <c r="L1057" t="str">
        <f>IF(LEN(VLOOKUP(B1057,Sheet2!$B$2:$G$96,6,FALSE))=0,"",VLOOKUP(B1057,Sheet2!$B$2:$G$96,6,FALSE))</f>
        <v/>
      </c>
      <c r="M1057" t="b">
        <f t="shared" si="51"/>
        <v>0</v>
      </c>
      <c r="N1057">
        <v>151</v>
      </c>
      <c r="O1057" t="b">
        <f>VLOOKUP(A1057,Sheet2!$A$2:$G$74,5,FALSE)</f>
        <v>0</v>
      </c>
    </row>
    <row r="1058" spans="1:15" x14ac:dyDescent="0.25">
      <c r="A1058" s="6" t="s">
        <v>43</v>
      </c>
      <c r="B1058" t="str">
        <f>VLOOKUP($A1058,Sheet2!$A$2:$B$82,2,FALSE)</f>
        <v>m_p-Xylener</v>
      </c>
      <c r="C1058" s="6" t="s">
        <v>11</v>
      </c>
      <c r="D1058" t="str">
        <f>VLOOKUP(A1058,Sheet2!$A$2:$G$96,3,FALSE)</f>
        <v>org milj</v>
      </c>
      <c r="E1058" t="str">
        <f>VLOOKUP(A1058,Sheet2!$A$2:$G$96,4,FALSE)</f>
        <v>BTEX</v>
      </c>
      <c r="F1058" s="8">
        <v>45029</v>
      </c>
      <c r="G1058" t="str">
        <f t="shared" si="52"/>
        <v>ut</v>
      </c>
      <c r="H1058" s="6" t="s">
        <v>124</v>
      </c>
      <c r="I1058" t="b">
        <f t="shared" si="50"/>
        <v>1</v>
      </c>
      <c r="J1058" s="6">
        <v>0.2</v>
      </c>
      <c r="K1058" t="str">
        <f>IF(LEN(VLOOKUP(B1058,Sheet2!$B$2:$G$96,5,FALSE))=0,"",VLOOKUP(B1058,Sheet2!$B$2:$G$96,5,FALSE))</f>
        <v/>
      </c>
      <c r="L1058" t="str">
        <f>IF(LEN(VLOOKUP(B1058,Sheet2!$B$2:$G$96,6,FALSE))=0,"",VLOOKUP(B1058,Sheet2!$B$2:$G$96,6,FALSE))</f>
        <v/>
      </c>
      <c r="M1058" t="b">
        <f t="shared" si="51"/>
        <v>0</v>
      </c>
      <c r="N1058">
        <v>151</v>
      </c>
      <c r="O1058" t="b">
        <f>VLOOKUP(A1058,Sheet2!$A$2:$G$74,5,FALSE)</f>
        <v>0</v>
      </c>
    </row>
    <row r="1059" spans="1:15" x14ac:dyDescent="0.25">
      <c r="A1059" s="6" t="s">
        <v>44</v>
      </c>
      <c r="B1059" t="str">
        <f>VLOOKUP($A1059,Sheet2!$A$2:$B$82,2,FALSE)</f>
        <v>o-Xylen</v>
      </c>
      <c r="C1059" s="6" t="s">
        <v>11</v>
      </c>
      <c r="D1059" t="str">
        <f>VLOOKUP(A1059,Sheet2!$A$2:$G$96,3,FALSE)</f>
        <v>org milj</v>
      </c>
      <c r="E1059" t="str">
        <f>VLOOKUP(A1059,Sheet2!$A$2:$G$96,4,FALSE)</f>
        <v>BTEX</v>
      </c>
      <c r="F1059" s="8">
        <v>45029</v>
      </c>
      <c r="G1059" t="str">
        <f t="shared" si="52"/>
        <v>ut</v>
      </c>
      <c r="H1059" s="6" t="s">
        <v>134</v>
      </c>
      <c r="I1059" t="b">
        <f t="shared" si="50"/>
        <v>1</v>
      </c>
      <c r="J1059" s="6">
        <v>0.1</v>
      </c>
      <c r="K1059" t="str">
        <f>IF(LEN(VLOOKUP(B1059,Sheet2!$B$2:$G$96,5,FALSE))=0,"",VLOOKUP(B1059,Sheet2!$B$2:$G$96,5,FALSE))</f>
        <v/>
      </c>
      <c r="L1059" t="str">
        <f>IF(LEN(VLOOKUP(B1059,Sheet2!$B$2:$G$96,6,FALSE))=0,"",VLOOKUP(B1059,Sheet2!$B$2:$G$96,6,FALSE))</f>
        <v/>
      </c>
      <c r="M1059" t="b">
        <f t="shared" si="51"/>
        <v>0</v>
      </c>
      <c r="N1059">
        <v>151</v>
      </c>
      <c r="O1059" t="b">
        <f>VLOOKUP(A1059,Sheet2!$A$2:$G$74,5,FALSE)</f>
        <v>0</v>
      </c>
    </row>
    <row r="1060" spans="1:15" x14ac:dyDescent="0.25">
      <c r="A1060" t="s">
        <v>178</v>
      </c>
      <c r="B1060" t="str">
        <f>VLOOKUP($A1060,Sheet2!$A$2:$B$82,2,FALSE)</f>
        <v>Sum xylener</v>
      </c>
      <c r="C1060" s="6" t="s">
        <v>11</v>
      </c>
      <c r="D1060" t="str">
        <f>VLOOKUP(A1060,Sheet2!$A$2:$G$96,3,FALSE)</f>
        <v>org milj</v>
      </c>
      <c r="E1060" t="str">
        <f>VLOOKUP(A1060,Sheet2!$A$2:$G$96,4,FALSE)</f>
        <v>BTEX</v>
      </c>
      <c r="F1060" s="8">
        <v>45029</v>
      </c>
      <c r="G1060" t="str">
        <f t="shared" si="52"/>
        <v>ut</v>
      </c>
      <c r="H1060" s="6" t="s">
        <v>147</v>
      </c>
      <c r="I1060" t="b">
        <f t="shared" si="50"/>
        <v>1</v>
      </c>
      <c r="J1060" s="6">
        <v>0.15</v>
      </c>
      <c r="K1060" t="str">
        <f>IF(LEN(VLOOKUP(B1060,Sheet2!$B$2:$G$96,5,FALSE))=0,"",VLOOKUP(B1060,Sheet2!$B$2:$G$96,5,FALSE))</f>
        <v/>
      </c>
      <c r="L1060" t="str">
        <f>IF(LEN(VLOOKUP(B1060,Sheet2!$B$2:$G$96,6,FALSE))=0,"",VLOOKUP(B1060,Sheet2!$B$2:$G$96,6,FALSE))</f>
        <v/>
      </c>
      <c r="M1060" t="b">
        <f t="shared" si="51"/>
        <v>0</v>
      </c>
      <c r="N1060">
        <v>151</v>
      </c>
      <c r="O1060" t="b">
        <f>VLOOKUP(A1060,Sheet2!$A$2:$G$74,5,FALSE)</f>
        <v>0</v>
      </c>
    </row>
    <row r="1061" spans="1:15" x14ac:dyDescent="0.25">
      <c r="A1061" s="6" t="s">
        <v>45</v>
      </c>
      <c r="B1061" t="str">
        <f>VLOOKUP($A1061,Sheet2!$A$2:$B$82,2,FALSE)</f>
        <v>Sum BTEX</v>
      </c>
      <c r="C1061" s="6" t="s">
        <v>11</v>
      </c>
      <c r="D1061" t="str">
        <f>VLOOKUP(A1061,Sheet2!$A$2:$G$96,3,FALSE)</f>
        <v>org milj</v>
      </c>
      <c r="E1061" t="str">
        <f>VLOOKUP(A1061,Sheet2!$A$2:$G$96,4,FALSE)</f>
        <v>BTEX</v>
      </c>
      <c r="F1061" s="8">
        <v>45029</v>
      </c>
      <c r="G1061" t="str">
        <f t="shared" si="52"/>
        <v>ut</v>
      </c>
      <c r="H1061" s="6" t="s">
        <v>148</v>
      </c>
      <c r="I1061" t="b">
        <f t="shared" si="50"/>
        <v>1</v>
      </c>
      <c r="J1061" s="6">
        <v>0.4</v>
      </c>
      <c r="K1061" t="str">
        <f>IF(LEN(VLOOKUP(B1061,Sheet2!$B$2:$G$96,5,FALSE))=0,"",VLOOKUP(B1061,Sheet2!$B$2:$G$96,5,FALSE))</f>
        <v/>
      </c>
      <c r="L1061" t="str">
        <f>IF(LEN(VLOOKUP(B1061,Sheet2!$B$2:$G$96,6,FALSE))=0,"",VLOOKUP(B1061,Sheet2!$B$2:$G$96,6,FALSE))</f>
        <v/>
      </c>
      <c r="M1061" t="b">
        <f t="shared" si="51"/>
        <v>0</v>
      </c>
      <c r="N1061">
        <v>151</v>
      </c>
      <c r="O1061" t="b">
        <f>VLOOKUP(A1061,Sheet2!$A$2:$G$74,5,FALSE)</f>
        <v>0</v>
      </c>
    </row>
    <row r="1062" spans="1:15" x14ac:dyDescent="0.25">
      <c r="A1062" s="6" t="s">
        <v>29</v>
      </c>
      <c r="B1062" t="str">
        <f>VLOOKUP($A1062,Sheet2!$A$2:$B$82,2,FALSE)</f>
        <v>THC &gt;C10-C12</v>
      </c>
      <c r="C1062" s="6" t="s">
        <v>121</v>
      </c>
      <c r="D1062" t="str">
        <f>VLOOKUP(A1062,Sheet2!$A$2:$G$96,3,FALSE)</f>
        <v>hydrokarboner</v>
      </c>
      <c r="E1062" t="str">
        <f>VLOOKUP(A1062,Sheet2!$A$2:$G$96,4,FALSE)</f>
        <v>hydrokarboner</v>
      </c>
      <c r="F1062" s="8">
        <v>45029</v>
      </c>
      <c r="G1062" t="str">
        <f t="shared" si="52"/>
        <v>ut</v>
      </c>
      <c r="H1062" s="6" t="s">
        <v>119</v>
      </c>
      <c r="I1062" t="b">
        <f t="shared" si="50"/>
        <v>1</v>
      </c>
      <c r="J1062" s="6" t="s">
        <v>119</v>
      </c>
      <c r="K1062" t="str">
        <f>IF(LEN(VLOOKUP(B1062,Sheet2!$B$2:$G$96,5,FALSE))=0,"",VLOOKUP(B1062,Sheet2!$B$2:$G$96,5,FALSE))</f>
        <v/>
      </c>
      <c r="L1062" t="str">
        <f>IF(LEN(VLOOKUP(B1062,Sheet2!$B$2:$G$96,6,FALSE))=0,"",VLOOKUP(B1062,Sheet2!$B$2:$G$96,6,FALSE))</f>
        <v/>
      </c>
      <c r="M1062" t="b">
        <f t="shared" si="51"/>
        <v>0</v>
      </c>
      <c r="N1062">
        <v>151</v>
      </c>
      <c r="O1062" t="b">
        <f>VLOOKUP(A1062,Sheet2!$A$2:$G$74,5,FALSE)</f>
        <v>1</v>
      </c>
    </row>
    <row r="1063" spans="1:15" x14ac:dyDescent="0.25">
      <c r="A1063" s="6" t="s">
        <v>31</v>
      </c>
      <c r="B1063" t="str">
        <f>VLOOKUP($A1063,Sheet2!$A$2:$B$82,2,FALSE)</f>
        <v>THC &gt;C12-C16</v>
      </c>
      <c r="C1063" s="6" t="s">
        <v>121</v>
      </c>
      <c r="D1063" t="str">
        <f>VLOOKUP(A1063,Sheet2!$A$2:$G$96,3,FALSE)</f>
        <v>hydrokarboner</v>
      </c>
      <c r="E1063" t="str">
        <f>VLOOKUP(A1063,Sheet2!$A$2:$G$96,4,FALSE)</f>
        <v>hydrokarboner</v>
      </c>
      <c r="F1063" s="8">
        <v>45029</v>
      </c>
      <c r="G1063" t="str">
        <f t="shared" si="52"/>
        <v>ut</v>
      </c>
      <c r="H1063" s="6" t="s">
        <v>119</v>
      </c>
      <c r="I1063" t="b">
        <f t="shared" si="50"/>
        <v>1</v>
      </c>
      <c r="J1063" s="6" t="s">
        <v>119</v>
      </c>
      <c r="K1063" t="str">
        <f>IF(LEN(VLOOKUP(B1063,Sheet2!$B$2:$G$96,5,FALSE))=0,"",VLOOKUP(B1063,Sheet2!$B$2:$G$96,5,FALSE))</f>
        <v/>
      </c>
      <c r="L1063" t="str">
        <f>IF(LEN(VLOOKUP(B1063,Sheet2!$B$2:$G$96,6,FALSE))=0,"",VLOOKUP(B1063,Sheet2!$B$2:$G$96,6,FALSE))</f>
        <v/>
      </c>
      <c r="M1063" t="b">
        <f t="shared" si="51"/>
        <v>0</v>
      </c>
      <c r="N1063">
        <v>151</v>
      </c>
      <c r="O1063" t="b">
        <f>VLOOKUP(A1063,Sheet2!$A$2:$G$74,5,FALSE)</f>
        <v>1</v>
      </c>
    </row>
    <row r="1064" spans="1:15" x14ac:dyDescent="0.25">
      <c r="A1064" s="6" t="s">
        <v>32</v>
      </c>
      <c r="B1064" t="str">
        <f>VLOOKUP($A1064,Sheet2!$A$2:$B$82,2,FALSE)</f>
        <v>THC &gt;C16-C35</v>
      </c>
      <c r="C1064" s="6" t="s">
        <v>121</v>
      </c>
      <c r="D1064" t="str">
        <f>VLOOKUP(A1064,Sheet2!$A$2:$G$96,3,FALSE)</f>
        <v>hydrokarboner</v>
      </c>
      <c r="E1064" t="str">
        <f>VLOOKUP(A1064,Sheet2!$A$2:$G$96,4,FALSE)</f>
        <v>hydrokarboner</v>
      </c>
      <c r="F1064" s="8">
        <v>45029</v>
      </c>
      <c r="G1064" t="str">
        <f t="shared" si="52"/>
        <v>ut</v>
      </c>
      <c r="H1064" s="6" t="s">
        <v>119</v>
      </c>
      <c r="I1064" t="b">
        <f t="shared" si="50"/>
        <v>1</v>
      </c>
      <c r="J1064" s="6" t="s">
        <v>119</v>
      </c>
      <c r="K1064" t="str">
        <f>IF(LEN(VLOOKUP(B1064,Sheet2!$B$2:$G$96,5,FALSE))=0,"",VLOOKUP(B1064,Sheet2!$B$2:$G$96,5,FALSE))</f>
        <v/>
      </c>
      <c r="L1064" t="str">
        <f>IF(LEN(VLOOKUP(B1064,Sheet2!$B$2:$G$96,6,FALSE))=0,"",VLOOKUP(B1064,Sheet2!$B$2:$G$96,6,FALSE))</f>
        <v/>
      </c>
      <c r="M1064" t="b">
        <f t="shared" si="51"/>
        <v>0</v>
      </c>
      <c r="N1064">
        <v>151</v>
      </c>
      <c r="O1064" t="b">
        <f>VLOOKUP(A1064,Sheet2!$A$2:$G$74,5,FALSE)</f>
        <v>1</v>
      </c>
    </row>
    <row r="1065" spans="1:15" x14ac:dyDescent="0.25">
      <c r="A1065" s="6" t="s">
        <v>29</v>
      </c>
      <c r="B1065" t="str">
        <f>VLOOKUP($A1065,Sheet2!$A$2:$B$82,2,FALSE)</f>
        <v>THC &gt;C10-C12</v>
      </c>
      <c r="C1065" s="6" t="s">
        <v>11</v>
      </c>
      <c r="D1065" t="str">
        <f>VLOOKUP(A1065,Sheet2!$A$2:$G$96,3,FALSE)</f>
        <v>hydrokarboner</v>
      </c>
      <c r="E1065" t="str">
        <f>VLOOKUP(A1065,Sheet2!$A$2:$G$96,4,FALSE)</f>
        <v>hydrokarboner</v>
      </c>
      <c r="F1065" s="8">
        <v>45029</v>
      </c>
      <c r="G1065" t="str">
        <f t="shared" si="52"/>
        <v>ut</v>
      </c>
      <c r="H1065" s="6">
        <v>5.3</v>
      </c>
      <c r="I1065" t="b">
        <f t="shared" si="50"/>
        <v>0</v>
      </c>
      <c r="J1065" s="6">
        <v>5.3</v>
      </c>
      <c r="K1065" t="str">
        <f>IF(LEN(VLOOKUP(B1065,Sheet2!$B$2:$G$96,5,FALSE))=0,"",VLOOKUP(B1065,Sheet2!$B$2:$G$96,5,FALSE))</f>
        <v/>
      </c>
      <c r="L1065" t="str">
        <f>IF(LEN(VLOOKUP(B1065,Sheet2!$B$2:$G$96,6,FALSE))=0,"",VLOOKUP(B1065,Sheet2!$B$2:$G$96,6,FALSE))</f>
        <v/>
      </c>
      <c r="M1065" t="b">
        <f t="shared" si="51"/>
        <v>0</v>
      </c>
      <c r="N1065">
        <v>151</v>
      </c>
      <c r="O1065" t="b">
        <f>VLOOKUP(A1065,Sheet2!$A$2:$G$74,5,FALSE)</f>
        <v>1</v>
      </c>
    </row>
    <row r="1066" spans="1:15" x14ac:dyDescent="0.25">
      <c r="A1066" s="6" t="s">
        <v>31</v>
      </c>
      <c r="B1066" t="str">
        <f>VLOOKUP($A1066,Sheet2!$A$2:$B$82,2,FALSE)</f>
        <v>THC &gt;C12-C16</v>
      </c>
      <c r="C1066" s="6" t="s">
        <v>11</v>
      </c>
      <c r="D1066" t="str">
        <f>VLOOKUP(A1066,Sheet2!$A$2:$G$96,3,FALSE)</f>
        <v>hydrokarboner</v>
      </c>
      <c r="E1066" t="str">
        <f>VLOOKUP(A1066,Sheet2!$A$2:$G$96,4,FALSE)</f>
        <v>hydrokarboner</v>
      </c>
      <c r="F1066" s="8">
        <v>45029</v>
      </c>
      <c r="G1066" t="str">
        <f t="shared" si="52"/>
        <v>ut</v>
      </c>
      <c r="H1066" s="6">
        <v>217</v>
      </c>
      <c r="I1066" t="b">
        <f t="shared" si="50"/>
        <v>0</v>
      </c>
      <c r="J1066" s="6">
        <v>217</v>
      </c>
      <c r="K1066" t="str">
        <f>IF(LEN(VLOOKUP(B1066,Sheet2!$B$2:$G$96,5,FALSE))=0,"",VLOOKUP(B1066,Sheet2!$B$2:$G$96,5,FALSE))</f>
        <v/>
      </c>
      <c r="L1066" t="str">
        <f>IF(LEN(VLOOKUP(B1066,Sheet2!$B$2:$G$96,6,FALSE))=0,"",VLOOKUP(B1066,Sheet2!$B$2:$G$96,6,FALSE))</f>
        <v/>
      </c>
      <c r="M1066" t="b">
        <f t="shared" si="51"/>
        <v>0</v>
      </c>
      <c r="N1066">
        <v>151</v>
      </c>
      <c r="O1066" t="b">
        <f>VLOOKUP(A1066,Sheet2!$A$2:$G$74,5,FALSE)</f>
        <v>1</v>
      </c>
    </row>
    <row r="1067" spans="1:15" x14ac:dyDescent="0.25">
      <c r="A1067" s="6" t="s">
        <v>90</v>
      </c>
      <c r="B1067" t="str">
        <f>VLOOKUP($A1067,Sheet2!$A$2:$B$82,2,FALSE)</f>
        <v>THC &gt;C35-C40</v>
      </c>
      <c r="C1067" s="6" t="s">
        <v>11</v>
      </c>
      <c r="D1067" t="str">
        <f>VLOOKUP(A1067,Sheet2!$A$2:$G$96,3,FALSE)</f>
        <v>hydrokarboner</v>
      </c>
      <c r="E1067" t="str">
        <f>VLOOKUP(A1067,Sheet2!$A$2:$G$96,4,FALSE)</f>
        <v>hydrokarboner</v>
      </c>
      <c r="F1067" s="8">
        <v>45029</v>
      </c>
      <c r="G1067" t="str">
        <f t="shared" si="52"/>
        <v>ut</v>
      </c>
      <c r="H1067" s="6" t="s">
        <v>123</v>
      </c>
      <c r="I1067" t="b">
        <f t="shared" si="50"/>
        <v>1</v>
      </c>
      <c r="J1067" s="6">
        <v>10</v>
      </c>
      <c r="K1067" t="str">
        <f>IF(LEN(VLOOKUP(B1067,Sheet2!$B$2:$G$96,5,FALSE))=0,"",VLOOKUP(B1067,Sheet2!$B$2:$G$96,5,FALSE))</f>
        <v/>
      </c>
      <c r="L1067" t="str">
        <f>IF(LEN(VLOOKUP(B1067,Sheet2!$B$2:$G$96,6,FALSE))=0,"",VLOOKUP(B1067,Sheet2!$B$2:$G$96,6,FALSE))</f>
        <v/>
      </c>
      <c r="M1067" t="b">
        <f t="shared" si="51"/>
        <v>0</v>
      </c>
      <c r="N1067">
        <v>151</v>
      </c>
      <c r="O1067" t="b">
        <f>VLOOKUP(A1067,Sheet2!$A$2:$G$74,5,FALSE)</f>
        <v>1</v>
      </c>
    </row>
    <row r="1068" spans="1:15" x14ac:dyDescent="0.25">
      <c r="A1068" s="6" t="s">
        <v>32</v>
      </c>
      <c r="B1068" t="str">
        <f>VLOOKUP($A1068,Sheet2!$A$2:$B$82,2,FALSE)</f>
        <v>THC &gt;C16-C35</v>
      </c>
      <c r="C1068" s="6" t="s">
        <v>11</v>
      </c>
      <c r="D1068" t="str">
        <f>VLOOKUP(A1068,Sheet2!$A$2:$G$96,3,FALSE)</f>
        <v>hydrokarboner</v>
      </c>
      <c r="E1068" t="str">
        <f>VLOOKUP(A1068,Sheet2!$A$2:$G$96,4,FALSE)</f>
        <v>hydrokarboner</v>
      </c>
      <c r="F1068" s="8">
        <v>45029</v>
      </c>
      <c r="G1068" t="str">
        <f t="shared" si="52"/>
        <v>ut</v>
      </c>
      <c r="H1068" s="6">
        <v>203</v>
      </c>
      <c r="I1068" t="b">
        <f t="shared" si="50"/>
        <v>0</v>
      </c>
      <c r="J1068" s="6">
        <v>203</v>
      </c>
      <c r="K1068" t="str">
        <f>IF(LEN(VLOOKUP(B1068,Sheet2!$B$2:$G$96,5,FALSE))=0,"",VLOOKUP(B1068,Sheet2!$B$2:$G$96,5,FALSE))</f>
        <v/>
      </c>
      <c r="L1068" t="str">
        <f>IF(LEN(VLOOKUP(B1068,Sheet2!$B$2:$G$96,6,FALSE))=0,"",VLOOKUP(B1068,Sheet2!$B$2:$G$96,6,FALSE))</f>
        <v/>
      </c>
      <c r="M1068" t="b">
        <f t="shared" si="51"/>
        <v>0</v>
      </c>
      <c r="N1068">
        <v>151</v>
      </c>
      <c r="O1068" t="b">
        <f>VLOOKUP(A1068,Sheet2!$A$2:$G$74,5,FALSE)</f>
        <v>1</v>
      </c>
    </row>
    <row r="1069" spans="1:15" x14ac:dyDescent="0.25">
      <c r="A1069" s="6" t="s">
        <v>34</v>
      </c>
      <c r="B1069" t="str">
        <f>VLOOKUP($A1069,Sheet2!$A$2:$B$82,2,FALSE)</f>
        <v>THC &gt;C10-C40</v>
      </c>
      <c r="C1069" s="6" t="s">
        <v>11</v>
      </c>
      <c r="D1069" t="str">
        <f>VLOOKUP(A1069,Sheet2!$A$2:$G$96,3,FALSE)</f>
        <v>hydrokarboner</v>
      </c>
      <c r="E1069" t="str">
        <f>VLOOKUP(A1069,Sheet2!$A$2:$G$96,4,FALSE)</f>
        <v>sum hydrokarboner</v>
      </c>
      <c r="F1069" s="8">
        <v>45029</v>
      </c>
      <c r="G1069" t="str">
        <f t="shared" si="52"/>
        <v>ut</v>
      </c>
      <c r="H1069" s="6">
        <v>430</v>
      </c>
      <c r="I1069" t="b">
        <f t="shared" si="50"/>
        <v>0</v>
      </c>
      <c r="J1069" s="6">
        <v>430</v>
      </c>
      <c r="K1069">
        <f>IF(LEN(VLOOKUP(B1069,Sheet2!$B$2:$G$96,5,FALSE))=0,"",VLOOKUP(B1069,Sheet2!$B$2:$G$96,5,FALSE))</f>
        <v>200000</v>
      </c>
      <c r="L1069" t="str">
        <f>IF(LEN(VLOOKUP(B1069,Sheet2!$B$2:$G$96,6,FALSE))=0,"",VLOOKUP(B1069,Sheet2!$B$2:$G$96,6,FALSE))</f>
        <v/>
      </c>
      <c r="M1069" t="b">
        <f t="shared" si="51"/>
        <v>0</v>
      </c>
      <c r="N1069">
        <v>151</v>
      </c>
      <c r="O1069" t="b">
        <f>VLOOKUP(A1069,Sheet2!$A$2:$G$74,5,FALSE)</f>
        <v>1</v>
      </c>
    </row>
    <row r="1070" spans="1:15" x14ac:dyDescent="0.25">
      <c r="A1070" s="6" t="s">
        <v>179</v>
      </c>
      <c r="B1070" t="str">
        <f>VLOOKUP($A1070,Sheet2!$A$2:$B$82,2,FALSE)</f>
        <v>DEHP</v>
      </c>
      <c r="C1070" s="6" t="s">
        <v>11</v>
      </c>
      <c r="D1070" t="str">
        <f>VLOOKUP(A1070,Sheet2!$A$2:$G$96,3,FALSE)</f>
        <v>org milj</v>
      </c>
      <c r="E1070" t="str">
        <f>VLOOKUP(A1070,Sheet2!$A$2:$G$96,4,FALSE)</f>
        <v>DEHP</v>
      </c>
      <c r="F1070" s="8">
        <v>45029</v>
      </c>
      <c r="G1070" t="str">
        <f t="shared" si="52"/>
        <v>ut</v>
      </c>
      <c r="H1070" s="6">
        <v>9</v>
      </c>
      <c r="I1070" t="b">
        <f t="shared" si="50"/>
        <v>0</v>
      </c>
      <c r="J1070" s="6">
        <v>9</v>
      </c>
      <c r="K1070" t="str">
        <f>IF(LEN(VLOOKUP(B1070,Sheet2!$B$2:$G$96,5,FALSE))=0,"",VLOOKUP(B1070,Sheet2!$B$2:$G$96,5,FALSE))</f>
        <v>målekrav</v>
      </c>
      <c r="L1070" t="str">
        <f>IF(LEN(VLOOKUP(B1070,Sheet2!$B$2:$G$96,6,FALSE))=0,"",VLOOKUP(B1070,Sheet2!$B$2:$G$96,6,FALSE))</f>
        <v/>
      </c>
      <c r="M1070" t="b">
        <f t="shared" si="51"/>
        <v>0</v>
      </c>
      <c r="N1070">
        <v>151</v>
      </c>
      <c r="O1070" t="b">
        <f>VLOOKUP(A1070,Sheet2!$A$2:$G$74,5,FALSE)</f>
        <v>1</v>
      </c>
    </row>
    <row r="1071" spans="1:15" x14ac:dyDescent="0.25">
      <c r="A1071" s="6" t="s">
        <v>179</v>
      </c>
      <c r="B1071" t="str">
        <f>VLOOKUP($A1071,Sheet2!$A$2:$B$82,2,FALSE)</f>
        <v>DEHP</v>
      </c>
      <c r="C1071" s="6" t="s">
        <v>121</v>
      </c>
      <c r="D1071" t="str">
        <f>VLOOKUP(A1071,Sheet2!$A$2:$G$96,3,FALSE)</f>
        <v>org milj</v>
      </c>
      <c r="E1071" t="str">
        <f>VLOOKUP(A1071,Sheet2!$A$2:$G$96,4,FALSE)</f>
        <v>DEHP</v>
      </c>
      <c r="F1071" s="8">
        <v>45029</v>
      </c>
      <c r="G1071" t="str">
        <f t="shared" si="52"/>
        <v>ut</v>
      </c>
      <c r="H1071" s="6" t="s">
        <v>119</v>
      </c>
      <c r="I1071" t="b">
        <f t="shared" si="50"/>
        <v>1</v>
      </c>
      <c r="J1071" s="6" t="s">
        <v>119</v>
      </c>
      <c r="K1071" t="str">
        <f>IF(LEN(VLOOKUP(B1071,Sheet2!$B$2:$G$96,5,FALSE))=0,"",VLOOKUP(B1071,Sheet2!$B$2:$G$96,5,FALSE))</f>
        <v>målekrav</v>
      </c>
      <c r="L1071" t="str">
        <f>IF(LEN(VLOOKUP(B1071,Sheet2!$B$2:$G$96,6,FALSE))=0,"",VLOOKUP(B1071,Sheet2!$B$2:$G$96,6,FALSE))</f>
        <v/>
      </c>
      <c r="M1071" t="b">
        <f t="shared" si="51"/>
        <v>0</v>
      </c>
      <c r="N1071">
        <v>151</v>
      </c>
      <c r="O1071" t="b">
        <f>VLOOKUP(A1071,Sheet2!$A$2:$G$74,5,FALSE)</f>
        <v>1</v>
      </c>
    </row>
    <row r="1072" spans="1:15" x14ac:dyDescent="0.25">
      <c r="A1072" s="6" t="s">
        <v>64</v>
      </c>
      <c r="B1072" t="str">
        <f>VLOOKUP($A1072,Sheet2!$A$2:$B$82,2,FALSE)</f>
        <v>Cl</v>
      </c>
      <c r="C1072" s="6" t="s">
        <v>5</v>
      </c>
      <c r="D1072" t="str">
        <f>VLOOKUP(A1072,Sheet2!$A$2:$G$96,3,FALSE)</f>
        <v>vannparameter</v>
      </c>
      <c r="E1072" t="str">
        <f>VLOOKUP(A1072,Sheet2!$A$2:$G$96,4,FALSE)</f>
        <v>anion</v>
      </c>
      <c r="F1072" s="8">
        <v>45029</v>
      </c>
      <c r="G1072" t="str">
        <f t="shared" si="52"/>
        <v>ut</v>
      </c>
      <c r="H1072" s="6">
        <v>247</v>
      </c>
      <c r="I1072" t="b">
        <f t="shared" si="50"/>
        <v>0</v>
      </c>
      <c r="J1072" s="6">
        <v>247</v>
      </c>
      <c r="K1072">
        <f>IF(LEN(VLOOKUP(B1072,Sheet2!$B$2:$G$96,5,FALSE))=0,"",VLOOKUP(B1072,Sheet2!$B$2:$G$96,5,FALSE))</f>
        <v>1000</v>
      </c>
      <c r="L1072" t="str">
        <f>IF(LEN(VLOOKUP(B1072,Sheet2!$B$2:$G$96,6,FALSE))=0,"",VLOOKUP(B1072,Sheet2!$B$2:$G$96,6,FALSE))</f>
        <v/>
      </c>
      <c r="M1072" t="b">
        <f t="shared" si="51"/>
        <v>0</v>
      </c>
      <c r="N1072">
        <v>151</v>
      </c>
      <c r="O1072" t="b">
        <f>VLOOKUP(A1072,Sheet2!$A$2:$G$74,5,FALSE)</f>
        <v>0</v>
      </c>
    </row>
    <row r="1073" spans="1:15" x14ac:dyDescent="0.25">
      <c r="A1073" s="6" t="s">
        <v>1</v>
      </c>
      <c r="B1073" t="str">
        <f>VLOOKUP($A1073,Sheet2!$A$2:$B$82,2,FALSE)</f>
        <v>pH</v>
      </c>
      <c r="C1073" s="6" t="s">
        <v>119</v>
      </c>
      <c r="D1073" t="str">
        <f>VLOOKUP(A1073,Sheet2!$A$2:$G$96,3,FALSE)</f>
        <v>vannparameter</v>
      </c>
      <c r="E1073" t="str">
        <f>VLOOKUP(A1073,Sheet2!$A$2:$G$96,4,FALSE)</f>
        <v>pH</v>
      </c>
      <c r="F1073" s="8">
        <v>45029</v>
      </c>
      <c r="G1073" t="str">
        <f t="shared" si="52"/>
        <v>ut</v>
      </c>
      <c r="H1073" s="6">
        <v>7.9</v>
      </c>
      <c r="I1073" t="b">
        <f t="shared" si="50"/>
        <v>0</v>
      </c>
      <c r="J1073" s="6">
        <v>7.9</v>
      </c>
      <c r="K1073">
        <f>IF(LEN(VLOOKUP(B1073,Sheet2!$B$2:$G$96,5,FALSE))=0,"",VLOOKUP(B1073,Sheet2!$B$2:$G$96,5,FALSE))</f>
        <v>5.5</v>
      </c>
      <c r="L1073">
        <f>IF(LEN(VLOOKUP(B1073,Sheet2!$B$2:$G$96,6,FALSE))=0,"",VLOOKUP(B1073,Sheet2!$B$2:$G$96,6,FALSE))</f>
        <v>8.5</v>
      </c>
      <c r="M1073" t="b">
        <f t="shared" si="51"/>
        <v>1</v>
      </c>
      <c r="N1073">
        <v>151</v>
      </c>
      <c r="O1073" t="b">
        <f>VLOOKUP(A1073,Sheet2!$A$2:$G$74,5,FALSE)</f>
        <v>1</v>
      </c>
    </row>
    <row r="1074" spans="1:15" x14ac:dyDescent="0.25">
      <c r="A1074" s="6" t="s">
        <v>117</v>
      </c>
      <c r="B1074" t="str">
        <f>VLOOKUP($A1074,Sheet2!$A$2:$B$82,2,FALSE)</f>
        <v>T (˚C)</v>
      </c>
      <c r="C1074" s="6" t="s">
        <v>122</v>
      </c>
      <c r="D1074" t="str">
        <f>VLOOKUP(A1074,Sheet2!$A$2:$G$96,3,FALSE)</f>
        <v>vannparameter</v>
      </c>
      <c r="E1074" t="str">
        <f>VLOOKUP(A1074,Sheet2!$A$2:$G$96,4,FALSE)</f>
        <v>temperatur</v>
      </c>
      <c r="F1074" s="8">
        <v>45029</v>
      </c>
      <c r="G1074" t="str">
        <f t="shared" si="52"/>
        <v>ut</v>
      </c>
      <c r="H1074" s="6">
        <v>21</v>
      </c>
      <c r="I1074" t="b">
        <f t="shared" si="50"/>
        <v>0</v>
      </c>
      <c r="J1074" s="6">
        <v>21</v>
      </c>
      <c r="K1074" t="str">
        <f>IF(LEN(VLOOKUP(B1074,Sheet2!$B$2:$G$96,5,FALSE))=0,"",VLOOKUP(B1074,Sheet2!$B$2:$G$96,5,FALSE))</f>
        <v/>
      </c>
      <c r="L1074" t="str">
        <f>IF(LEN(VLOOKUP(B1074,Sheet2!$B$2:$G$96,6,FALSE))=0,"",VLOOKUP(B1074,Sheet2!$B$2:$G$96,6,FALSE))</f>
        <v/>
      </c>
      <c r="M1074" t="b">
        <f t="shared" si="51"/>
        <v>0</v>
      </c>
      <c r="N1074">
        <v>151</v>
      </c>
      <c r="O1074" t="b">
        <f>VLOOKUP(A1074,Sheet2!$A$2:$G$74,5,FALSE)</f>
        <v>0</v>
      </c>
    </row>
    <row r="1075" spans="1:15" x14ac:dyDescent="0.25">
      <c r="A1075" s="6" t="s">
        <v>2</v>
      </c>
      <c r="B1075" t="str">
        <f>VLOOKUP($A1075,Sheet2!$A$2:$B$82,2,FALSE)</f>
        <v>EC</v>
      </c>
      <c r="C1075" s="6" t="s">
        <v>3</v>
      </c>
      <c r="D1075" t="str">
        <f>VLOOKUP(A1075,Sheet2!$A$2:$G$96,3,FALSE)</f>
        <v>vannparameter</v>
      </c>
      <c r="E1075" t="str">
        <f>VLOOKUP(A1075,Sheet2!$A$2:$G$96,4,FALSE)</f>
        <v>EC</v>
      </c>
      <c r="F1075" s="8">
        <v>45029</v>
      </c>
      <c r="G1075" t="str">
        <f t="shared" si="52"/>
        <v>ut</v>
      </c>
      <c r="H1075" s="6">
        <v>384</v>
      </c>
      <c r="I1075" t="b">
        <f t="shared" si="50"/>
        <v>0</v>
      </c>
      <c r="J1075" s="6">
        <v>384</v>
      </c>
      <c r="K1075" t="str">
        <f>IF(LEN(VLOOKUP(B1075,Sheet2!$B$2:$G$96,5,FALSE))=0,"",VLOOKUP(B1075,Sheet2!$B$2:$G$96,5,FALSE))</f>
        <v/>
      </c>
      <c r="L1075" t="str">
        <f>IF(LEN(VLOOKUP(B1075,Sheet2!$B$2:$G$96,6,FALSE))=0,"",VLOOKUP(B1075,Sheet2!$B$2:$G$96,6,FALSE))</f>
        <v/>
      </c>
      <c r="M1075" t="b">
        <f t="shared" si="51"/>
        <v>0</v>
      </c>
      <c r="N1075">
        <v>151</v>
      </c>
      <c r="O1075" t="b">
        <f>VLOOKUP(A1075,Sheet2!$A$2:$G$74,5,FALSE)</f>
        <v>1</v>
      </c>
    </row>
    <row r="1076" spans="1:15" x14ac:dyDescent="0.25">
      <c r="A1076" s="6" t="s">
        <v>98</v>
      </c>
      <c r="B1076" t="str">
        <f>VLOOKUP($A1076,Sheet2!$A$2:$B$82,2,FALSE)</f>
        <v>Suspendert stoff</v>
      </c>
      <c r="C1076" s="6" t="s">
        <v>5</v>
      </c>
      <c r="D1076" t="str">
        <f>VLOOKUP(A1076,Sheet2!$A$2:$G$96,3,FALSE)</f>
        <v>vannparameter</v>
      </c>
      <c r="E1076" t="str">
        <f>VLOOKUP(A1076,Sheet2!$A$2:$G$96,4,FALSE)</f>
        <v>stoff</v>
      </c>
      <c r="F1076" s="8">
        <v>45029</v>
      </c>
      <c r="G1076" t="str">
        <f t="shared" si="52"/>
        <v>ut</v>
      </c>
      <c r="H1076" s="6">
        <v>43</v>
      </c>
      <c r="I1076" t="b">
        <f t="shared" si="50"/>
        <v>0</v>
      </c>
      <c r="J1076" s="6">
        <v>43</v>
      </c>
      <c r="K1076">
        <f>IF(LEN(VLOOKUP(B1076,Sheet2!$B$2:$G$96,5,FALSE))=0,"",VLOOKUP(B1076,Sheet2!$B$2:$G$96,5,FALSE))</f>
        <v>50</v>
      </c>
      <c r="L1076" t="str">
        <f>IF(LEN(VLOOKUP(B1076,Sheet2!$B$2:$G$96,6,FALSE))=0,"",VLOOKUP(B1076,Sheet2!$B$2:$G$96,6,FALSE))</f>
        <v/>
      </c>
      <c r="M1076" t="b">
        <f t="shared" si="51"/>
        <v>0</v>
      </c>
      <c r="N1076">
        <v>151</v>
      </c>
      <c r="O1076" t="b">
        <f>VLOOKUP(A1076,Sheet2!$A$2:$G$74,5,FALSE)</f>
        <v>1</v>
      </c>
    </row>
    <row r="1077" spans="1:15" x14ac:dyDescent="0.25">
      <c r="A1077" s="6" t="s">
        <v>182</v>
      </c>
      <c r="B1077" t="str">
        <f>VLOOKUP($A1077,Sheet2!$A$2:$B$82,2,FALSE)</f>
        <v>TOC</v>
      </c>
      <c r="C1077" s="6" t="s">
        <v>5</v>
      </c>
      <c r="D1077" t="str">
        <f>VLOOKUP(A1077,Sheet2!$A$2:$G$96,3,FALSE)</f>
        <v>vannparameter</v>
      </c>
      <c r="E1077" t="str">
        <f>VLOOKUP(A1077,Sheet2!$A$2:$G$96,4,FALSE)</f>
        <v>organisk materiale</v>
      </c>
      <c r="F1077" s="8">
        <v>45029</v>
      </c>
      <c r="G1077" t="str">
        <f t="shared" si="52"/>
        <v>ut</v>
      </c>
      <c r="H1077" s="6">
        <v>180</v>
      </c>
      <c r="I1077" t="b">
        <f t="shared" ref="I1077:I1140" si="53">IF(ISBLANK(H1077),"",IF(ISNUMBER(H1077),FALSE,TRUE))</f>
        <v>0</v>
      </c>
      <c r="J1077" s="6">
        <v>180</v>
      </c>
      <c r="K1077">
        <f>IF(LEN(VLOOKUP(B1077,Sheet2!$B$2:$G$96,5,FALSE))=0,"",VLOOKUP(B1077,Sheet2!$B$2:$G$96,5,FALSE))</f>
        <v>120</v>
      </c>
      <c r="L1077" t="str">
        <f>IF(LEN(VLOOKUP(B1077,Sheet2!$B$2:$G$96,6,FALSE))=0,"",VLOOKUP(B1077,Sheet2!$B$2:$G$96,6,FALSE))</f>
        <v/>
      </c>
      <c r="M1077" t="b">
        <f t="shared" ref="M1077:M1140" si="54">IF(ISBLANK(J1077),"",IF(J1077&gt;K1077,TRUE,FALSE))</f>
        <v>1</v>
      </c>
      <c r="N1077">
        <v>151</v>
      </c>
      <c r="O1077" t="b">
        <f>VLOOKUP(A1077,Sheet2!$A$2:$G$74,5,FALSE)</f>
        <v>1</v>
      </c>
    </row>
    <row r="1078" spans="1:15" x14ac:dyDescent="0.25">
      <c r="A1078" s="6" t="s">
        <v>183</v>
      </c>
      <c r="B1078" t="str">
        <f>VLOOKUP($A1078,Sheet2!$A$2:$B$82,2,FALSE)</f>
        <v>Tot N</v>
      </c>
      <c r="C1078" s="6" t="s">
        <v>5</v>
      </c>
      <c r="D1078" t="str">
        <f>VLOOKUP(A1078,Sheet2!$A$2:$G$96,3,FALSE)</f>
        <v>vannparameter</v>
      </c>
      <c r="E1078" t="str">
        <f>VLOOKUP(A1078,Sheet2!$A$2:$G$96,4,FALSE)</f>
        <v>næringsstoff</v>
      </c>
      <c r="F1078" s="8">
        <v>45029</v>
      </c>
      <c r="G1078" t="str">
        <f t="shared" ref="G1078:G1141" si="55">IF(N1078=152,"inn",IF(N1078=151,"ut",IF(N1078=153,"slamtank")))</f>
        <v>ut</v>
      </c>
      <c r="H1078" s="6">
        <v>311</v>
      </c>
      <c r="I1078" t="b">
        <f t="shared" si="53"/>
        <v>0</v>
      </c>
      <c r="J1078" s="6">
        <v>311</v>
      </c>
      <c r="K1078">
        <f>IF(LEN(VLOOKUP(B1078,Sheet2!$B$2:$G$96,5,FALSE))=0,"",VLOOKUP(B1078,Sheet2!$B$2:$G$96,5,FALSE))</f>
        <v>60</v>
      </c>
      <c r="L1078" t="str">
        <f>IF(LEN(VLOOKUP(B1078,Sheet2!$B$2:$G$96,6,FALSE))=0,"",VLOOKUP(B1078,Sheet2!$B$2:$G$96,6,FALSE))</f>
        <v/>
      </c>
      <c r="M1078" t="b">
        <f t="shared" si="54"/>
        <v>1</v>
      </c>
      <c r="N1078">
        <v>151</v>
      </c>
      <c r="O1078" t="b">
        <f>VLOOKUP(A1078,Sheet2!$A$2:$G$74,5,FALSE)</f>
        <v>1</v>
      </c>
    </row>
    <row r="1079" spans="1:15" x14ac:dyDescent="0.25">
      <c r="A1079" s="6" t="s">
        <v>185</v>
      </c>
      <c r="B1079" t="str">
        <f>VLOOKUP($A1079,Sheet2!$A$2:$B$82,2,FALSE)</f>
        <v>NH4 + NH3</v>
      </c>
      <c r="C1079" s="6" t="s">
        <v>5</v>
      </c>
      <c r="D1079" t="str">
        <f>VLOOKUP(A1079,Sheet2!$A$2:$G$96,3,FALSE)</f>
        <v>vannparameter</v>
      </c>
      <c r="E1079" t="str">
        <f>VLOOKUP(A1079,Sheet2!$A$2:$G$96,4,FALSE)</f>
        <v>næringsstoff</v>
      </c>
      <c r="F1079" s="8">
        <v>45029</v>
      </c>
      <c r="G1079" t="str">
        <f t="shared" si="55"/>
        <v>ut</v>
      </c>
      <c r="H1079" s="6">
        <v>290</v>
      </c>
      <c r="I1079" t="b">
        <f t="shared" si="53"/>
        <v>0</v>
      </c>
      <c r="J1079" s="6">
        <v>290</v>
      </c>
      <c r="K1079" t="str">
        <f>IF(LEN(VLOOKUP(B1079,Sheet2!$B$2:$G$96,5,FALSE))=0,"",VLOOKUP(B1079,Sheet2!$B$2:$G$96,5,FALSE))</f>
        <v/>
      </c>
      <c r="L1079" t="str">
        <f>IF(LEN(VLOOKUP(B1079,Sheet2!$B$2:$G$96,6,FALSE))=0,"",VLOOKUP(B1079,Sheet2!$B$2:$G$96,6,FALSE))</f>
        <v/>
      </c>
      <c r="M1079" t="b">
        <f t="shared" si="54"/>
        <v>0</v>
      </c>
      <c r="N1079">
        <v>151</v>
      </c>
      <c r="O1079" t="b">
        <f>VLOOKUP(A1079,Sheet2!$A$2:$G$74,5,FALSE)</f>
        <v>0</v>
      </c>
    </row>
    <row r="1080" spans="1:15" x14ac:dyDescent="0.25">
      <c r="A1080" s="6" t="s">
        <v>184</v>
      </c>
      <c r="B1080" t="str">
        <f>VLOOKUP($A1080,Sheet2!$A$2:$B$82,2,FALSE)</f>
        <v>Tot P</v>
      </c>
      <c r="C1080" s="6" t="s">
        <v>5</v>
      </c>
      <c r="D1080" t="str">
        <f>VLOOKUP(A1080,Sheet2!$A$2:$G$96,3,FALSE)</f>
        <v>vannparameter</v>
      </c>
      <c r="E1080" t="str">
        <f>VLOOKUP(A1080,Sheet2!$A$2:$G$96,4,FALSE)</f>
        <v>næringsstoff</v>
      </c>
      <c r="F1080" s="8">
        <v>45029</v>
      </c>
      <c r="G1080" t="str">
        <f t="shared" si="55"/>
        <v>ut</v>
      </c>
      <c r="H1080" s="6">
        <v>0.97</v>
      </c>
      <c r="I1080" t="b">
        <f t="shared" si="53"/>
        <v>0</v>
      </c>
      <c r="J1080" s="6">
        <v>0.97</v>
      </c>
      <c r="K1080">
        <f>IF(LEN(VLOOKUP(B1080,Sheet2!$B$2:$G$96,5,FALSE))=0,"",VLOOKUP(B1080,Sheet2!$B$2:$G$96,5,FALSE))</f>
        <v>10</v>
      </c>
      <c r="L1080" t="str">
        <f>IF(LEN(VLOOKUP(B1080,Sheet2!$B$2:$G$96,6,FALSE))=0,"",VLOOKUP(B1080,Sheet2!$B$2:$G$96,6,FALSE))</f>
        <v/>
      </c>
      <c r="M1080" t="b">
        <f t="shared" si="54"/>
        <v>0</v>
      </c>
      <c r="N1080">
        <v>151</v>
      </c>
      <c r="O1080" t="b">
        <f>VLOOKUP(A1080,Sheet2!$A$2:$G$74,5,FALSE)</f>
        <v>1</v>
      </c>
    </row>
    <row r="1081" spans="1:15" x14ac:dyDescent="0.25">
      <c r="A1081" s="6" t="s">
        <v>8</v>
      </c>
      <c r="B1081" t="str">
        <f>VLOOKUP($A1081,Sheet2!$A$2:$B$82,2,FALSE)</f>
        <v>KOF-Cr</v>
      </c>
      <c r="C1081" s="6" t="s">
        <v>5</v>
      </c>
      <c r="D1081" t="str">
        <f>VLOOKUP(A1081,Sheet2!$A$2:$G$96,3,FALSE)</f>
        <v>vannparameter</v>
      </c>
      <c r="E1081" t="str">
        <f>VLOOKUP(A1081,Sheet2!$A$2:$G$96,4,FALSE)</f>
        <v>organisk materiale</v>
      </c>
      <c r="F1081" s="8">
        <v>45029</v>
      </c>
      <c r="G1081" t="str">
        <f t="shared" si="55"/>
        <v>ut</v>
      </c>
      <c r="H1081" s="6">
        <v>599</v>
      </c>
      <c r="I1081" t="b">
        <f t="shared" si="53"/>
        <v>0</v>
      </c>
      <c r="J1081" s="6">
        <v>599</v>
      </c>
      <c r="K1081">
        <f>IF(LEN(VLOOKUP(B1081,Sheet2!$B$2:$G$96,5,FALSE))=0,"",VLOOKUP(B1081,Sheet2!$B$2:$G$96,5,FALSE))</f>
        <v>600</v>
      </c>
      <c r="L1081" t="str">
        <f>IF(LEN(VLOOKUP(B1081,Sheet2!$B$2:$G$96,6,FALSE))=0,"",VLOOKUP(B1081,Sheet2!$B$2:$G$96,6,FALSE))</f>
        <v/>
      </c>
      <c r="M1081" t="b">
        <f t="shared" si="54"/>
        <v>0</v>
      </c>
      <c r="N1081">
        <v>151</v>
      </c>
      <c r="O1081" t="b">
        <f>VLOOKUP(A1081,Sheet2!$A$2:$G$74,5,FALSE)</f>
        <v>1</v>
      </c>
    </row>
    <row r="1082" spans="1:15" x14ac:dyDescent="0.25">
      <c r="A1082" s="6" t="s">
        <v>9</v>
      </c>
      <c r="B1082" t="str">
        <f>VLOOKUP($A1082,Sheet2!$A$2:$B$82,2,FALSE)</f>
        <v>BOF-5</v>
      </c>
      <c r="C1082" s="6" t="s">
        <v>5</v>
      </c>
      <c r="D1082" t="str">
        <f>VLOOKUP(A1082,Sheet2!$A$2:$G$96,3,FALSE)</f>
        <v>vannparameter</v>
      </c>
      <c r="E1082" t="str">
        <f>VLOOKUP(A1082,Sheet2!$A$2:$G$96,4,FALSE)</f>
        <v>organisk materiale</v>
      </c>
      <c r="F1082" s="8">
        <v>45029</v>
      </c>
      <c r="G1082" t="str">
        <f t="shared" si="55"/>
        <v>ut</v>
      </c>
      <c r="H1082" s="6">
        <v>56.1</v>
      </c>
      <c r="I1082" t="b">
        <f t="shared" si="53"/>
        <v>0</v>
      </c>
      <c r="J1082" s="6">
        <v>56.1</v>
      </c>
      <c r="K1082">
        <f>IF(LEN(VLOOKUP(B1082,Sheet2!$B$2:$G$96,5,FALSE))=0,"",VLOOKUP(B1082,Sheet2!$B$2:$G$96,5,FALSE))</f>
        <v>300</v>
      </c>
      <c r="L1082" t="str">
        <f>IF(LEN(VLOOKUP(B1082,Sheet2!$B$2:$G$96,6,FALSE))=0,"",VLOOKUP(B1082,Sheet2!$B$2:$G$96,6,FALSE))</f>
        <v/>
      </c>
      <c r="M1082" t="b">
        <f t="shared" si="54"/>
        <v>0</v>
      </c>
      <c r="N1082">
        <v>151</v>
      </c>
      <c r="O1082" t="b">
        <f>VLOOKUP(A1082,Sheet2!$A$2:$G$74,5,FALSE)</f>
        <v>1</v>
      </c>
    </row>
    <row r="1083" spans="1:15" x14ac:dyDescent="0.25">
      <c r="A1083" s="6" t="s">
        <v>150</v>
      </c>
      <c r="B1083" t="str">
        <f>VLOOKUP($A1083,Sheet2!$A$2:$B$82,2,FALSE)</f>
        <v>TS</v>
      </c>
      <c r="C1083" s="6" t="s">
        <v>118</v>
      </c>
      <c r="D1083" t="str">
        <f>VLOOKUP(A1083,Sheet2!$A$2:$G$96,3,FALSE)</f>
        <v>vannparameter</v>
      </c>
      <c r="E1083" t="str">
        <f>VLOOKUP(A1083,Sheet2!$A$2:$G$96,4,FALSE)</f>
        <v>stoff</v>
      </c>
      <c r="F1083" s="8">
        <v>45029</v>
      </c>
      <c r="G1083" t="str">
        <f t="shared" si="55"/>
        <v>inn</v>
      </c>
      <c r="I1083" t="str">
        <f t="shared" si="53"/>
        <v/>
      </c>
      <c r="J1083"/>
      <c r="K1083" t="str">
        <f>IF(LEN(VLOOKUP(B1083,Sheet2!$B$2:$G$96,5,FALSE))=0,"",VLOOKUP(B1083,Sheet2!$B$2:$G$96,5,FALSE))</f>
        <v/>
      </c>
      <c r="L1083" t="str">
        <f>IF(LEN(VLOOKUP(B1083,Sheet2!$B$2:$G$96,6,FALSE))=0,"",VLOOKUP(B1083,Sheet2!$B$2:$G$96,6,FALSE))</f>
        <v/>
      </c>
      <c r="M1083" t="str">
        <f t="shared" si="54"/>
        <v/>
      </c>
      <c r="N1083">
        <v>152</v>
      </c>
      <c r="O1083" t="b">
        <f>VLOOKUP(A1083,Sheet2!$A$2:$G$74,5,FALSE)</f>
        <v>0</v>
      </c>
    </row>
    <row r="1084" spans="1:15" x14ac:dyDescent="0.25">
      <c r="A1084" s="6" t="s">
        <v>10</v>
      </c>
      <c r="B1084" t="str">
        <f>VLOOKUP($A1084,Sheet2!$A$2:$B$82,2,FALSE)</f>
        <v>As</v>
      </c>
      <c r="C1084" s="6" t="s">
        <v>11</v>
      </c>
      <c r="D1084" t="str">
        <f>VLOOKUP(A1084,Sheet2!$A$2:$G$96,3,FALSE)</f>
        <v>tungmetaller</v>
      </c>
      <c r="E1084" t="str">
        <f>VLOOKUP(A1084,Sheet2!$A$2:$G$96,4,FALSE)</f>
        <v>tungmetaller</v>
      </c>
      <c r="F1084" s="8">
        <v>45029</v>
      </c>
      <c r="G1084" t="str">
        <f t="shared" si="55"/>
        <v>inn</v>
      </c>
      <c r="H1084" s="6">
        <v>10.3</v>
      </c>
      <c r="I1084" t="b">
        <f t="shared" si="53"/>
        <v>0</v>
      </c>
      <c r="J1084" s="6">
        <v>10.3</v>
      </c>
      <c r="K1084">
        <f>IF(LEN(VLOOKUP(B1084,Sheet2!$B$2:$G$96,5,FALSE))=0,"",VLOOKUP(B1084,Sheet2!$B$2:$G$96,5,FALSE))</f>
        <v>50</v>
      </c>
      <c r="L1084" t="str">
        <f>IF(LEN(VLOOKUP(B1084,Sheet2!$B$2:$G$96,6,FALSE))=0,"",VLOOKUP(B1084,Sheet2!$B$2:$G$96,6,FALSE))</f>
        <v/>
      </c>
      <c r="M1084" t="b">
        <f t="shared" si="54"/>
        <v>0</v>
      </c>
      <c r="N1084">
        <v>152</v>
      </c>
      <c r="O1084" t="b">
        <f>VLOOKUP(A1084,Sheet2!$A$2:$G$74,5,FALSE)</f>
        <v>1</v>
      </c>
    </row>
    <row r="1085" spans="1:15" x14ac:dyDescent="0.25">
      <c r="A1085" s="6" t="s">
        <v>14</v>
      </c>
      <c r="B1085" t="str">
        <f>VLOOKUP($A1085,Sheet2!$A$2:$B$82,2,FALSE)</f>
        <v>Cd</v>
      </c>
      <c r="C1085" s="6" t="s">
        <v>11</v>
      </c>
      <c r="D1085" t="str">
        <f>VLOOKUP(A1085,Sheet2!$A$2:$G$96,3,FALSE)</f>
        <v>tungmetaller</v>
      </c>
      <c r="E1085" t="str">
        <f>VLOOKUP(A1085,Sheet2!$A$2:$G$96,4,FALSE)</f>
        <v>tungmetaller</v>
      </c>
      <c r="F1085" s="8">
        <v>45029</v>
      </c>
      <c r="G1085" t="str">
        <f t="shared" si="55"/>
        <v>inn</v>
      </c>
      <c r="H1085" s="6">
        <v>0.83</v>
      </c>
      <c r="I1085" t="b">
        <f t="shared" si="53"/>
        <v>0</v>
      </c>
      <c r="J1085" s="6">
        <v>0.83</v>
      </c>
      <c r="K1085">
        <f>IF(LEN(VLOOKUP(B1085,Sheet2!$B$2:$G$96,5,FALSE))=0,"",VLOOKUP(B1085,Sheet2!$B$2:$G$96,5,FALSE))</f>
        <v>5</v>
      </c>
      <c r="L1085" t="str">
        <f>IF(LEN(VLOOKUP(B1085,Sheet2!$B$2:$G$96,6,FALSE))=0,"",VLOOKUP(B1085,Sheet2!$B$2:$G$96,6,FALSE))</f>
        <v/>
      </c>
      <c r="M1085" t="b">
        <f t="shared" si="54"/>
        <v>0</v>
      </c>
      <c r="N1085">
        <v>152</v>
      </c>
      <c r="O1085" t="b">
        <f>VLOOKUP(A1085,Sheet2!$A$2:$G$74,5,FALSE)</f>
        <v>1</v>
      </c>
    </row>
    <row r="1086" spans="1:15" x14ac:dyDescent="0.25">
      <c r="A1086" s="6" t="s">
        <v>17</v>
      </c>
      <c r="B1086" t="str">
        <f>VLOOKUP($A1086,Sheet2!$A$2:$B$82,2,FALSE)</f>
        <v>Cr</v>
      </c>
      <c r="C1086" s="6" t="s">
        <v>11</v>
      </c>
      <c r="D1086" t="str">
        <f>VLOOKUP(A1086,Sheet2!$A$2:$G$96,3,FALSE)</f>
        <v>tungmetaller</v>
      </c>
      <c r="E1086" t="str">
        <f>VLOOKUP(A1086,Sheet2!$A$2:$G$96,4,FALSE)</f>
        <v>tungmetaller</v>
      </c>
      <c r="F1086" s="8">
        <v>45029</v>
      </c>
      <c r="G1086" t="str">
        <f t="shared" si="55"/>
        <v>inn</v>
      </c>
      <c r="H1086" s="6">
        <v>30.4</v>
      </c>
      <c r="I1086" t="b">
        <f t="shared" si="53"/>
        <v>0</v>
      </c>
      <c r="J1086" s="6">
        <v>30.4</v>
      </c>
      <c r="K1086">
        <f>IF(LEN(VLOOKUP(B1086,Sheet2!$B$2:$G$96,5,FALSE))=0,"",VLOOKUP(B1086,Sheet2!$B$2:$G$96,5,FALSE))</f>
        <v>50</v>
      </c>
      <c r="L1086" t="str">
        <f>IF(LEN(VLOOKUP(B1086,Sheet2!$B$2:$G$96,6,FALSE))=0,"",VLOOKUP(B1086,Sheet2!$B$2:$G$96,6,FALSE))</f>
        <v/>
      </c>
      <c r="M1086" t="b">
        <f t="shared" si="54"/>
        <v>0</v>
      </c>
      <c r="N1086">
        <v>152</v>
      </c>
      <c r="O1086" t="b">
        <f>VLOOKUP(A1086,Sheet2!$A$2:$G$74,5,FALSE)</f>
        <v>1</v>
      </c>
    </row>
    <row r="1087" spans="1:15" x14ac:dyDescent="0.25">
      <c r="A1087" s="6" t="s">
        <v>16</v>
      </c>
      <c r="B1087" t="str">
        <f>VLOOKUP($A1087,Sheet2!$A$2:$B$82,2,FALSE)</f>
        <v>Cu</v>
      </c>
      <c r="C1087" s="6" t="s">
        <v>11</v>
      </c>
      <c r="D1087" t="str">
        <f>VLOOKUP(A1087,Sheet2!$A$2:$G$96,3,FALSE)</f>
        <v>tungmetaller</v>
      </c>
      <c r="E1087" t="str">
        <f>VLOOKUP(A1087,Sheet2!$A$2:$G$96,4,FALSE)</f>
        <v>tungmetaller</v>
      </c>
      <c r="F1087" s="8">
        <v>45029</v>
      </c>
      <c r="G1087" t="str">
        <f t="shared" si="55"/>
        <v>inn</v>
      </c>
      <c r="H1087" s="6">
        <v>207</v>
      </c>
      <c r="I1087" t="b">
        <f t="shared" si="53"/>
        <v>0</v>
      </c>
      <c r="J1087" s="6">
        <v>207</v>
      </c>
      <c r="K1087">
        <f>IF(LEN(VLOOKUP(B1087,Sheet2!$B$2:$G$96,5,FALSE))=0,"",VLOOKUP(B1087,Sheet2!$B$2:$G$96,5,FALSE))</f>
        <v>200</v>
      </c>
      <c r="L1087" t="str">
        <f>IF(LEN(VLOOKUP(B1087,Sheet2!$B$2:$G$96,6,FALSE))=0,"",VLOOKUP(B1087,Sheet2!$B$2:$G$96,6,FALSE))</f>
        <v/>
      </c>
      <c r="M1087" t="b">
        <f t="shared" si="54"/>
        <v>1</v>
      </c>
      <c r="N1087">
        <v>152</v>
      </c>
      <c r="O1087" t="b">
        <f>VLOOKUP(A1087,Sheet2!$A$2:$G$74,5,FALSE)</f>
        <v>1</v>
      </c>
    </row>
    <row r="1088" spans="1:15" x14ac:dyDescent="0.25">
      <c r="A1088" s="6" t="s">
        <v>21</v>
      </c>
      <c r="B1088" t="str">
        <f>VLOOKUP($A1088,Sheet2!$A$2:$B$82,2,FALSE)</f>
        <v>Fe</v>
      </c>
      <c r="C1088" s="6" t="s">
        <v>11</v>
      </c>
      <c r="D1088" t="str">
        <f>VLOOKUP(A1088,Sheet2!$A$2:$G$96,3,FALSE)</f>
        <v>tungmetaller</v>
      </c>
      <c r="E1088" t="str">
        <f>VLOOKUP(A1088,Sheet2!$A$2:$G$96,4,FALSE)</f>
        <v>tungmetaller</v>
      </c>
      <c r="F1088" s="8">
        <v>45029</v>
      </c>
      <c r="G1088" t="str">
        <f t="shared" si="55"/>
        <v>inn</v>
      </c>
      <c r="H1088" s="6">
        <v>63100</v>
      </c>
      <c r="I1088" t="b">
        <f t="shared" si="53"/>
        <v>0</v>
      </c>
      <c r="J1088" s="6">
        <v>63100</v>
      </c>
      <c r="K1088" t="str">
        <f>IF(LEN(VLOOKUP(B1088,Sheet2!$B$2:$G$96,5,FALSE))=0,"",VLOOKUP(B1088,Sheet2!$B$2:$G$96,5,FALSE))</f>
        <v/>
      </c>
      <c r="L1088" t="str">
        <f>IF(LEN(VLOOKUP(B1088,Sheet2!$B$2:$G$96,6,FALSE))=0,"",VLOOKUP(B1088,Sheet2!$B$2:$G$96,6,FALSE))</f>
        <v/>
      </c>
      <c r="M1088" t="b">
        <f t="shared" si="54"/>
        <v>0</v>
      </c>
      <c r="N1088">
        <v>152</v>
      </c>
      <c r="O1088" t="b">
        <f>VLOOKUP(A1088,Sheet2!$A$2:$G$74,5,FALSE)</f>
        <v>0</v>
      </c>
    </row>
    <row r="1089" spans="1:15" x14ac:dyDescent="0.25">
      <c r="A1089" s="6" t="s">
        <v>18</v>
      </c>
      <c r="B1089" t="str">
        <f>VLOOKUP($A1089,Sheet2!$A$2:$B$82,2,FALSE)</f>
        <v>Hg</v>
      </c>
      <c r="C1089" s="6" t="s">
        <v>11</v>
      </c>
      <c r="D1089" t="str">
        <f>VLOOKUP(A1089,Sheet2!$A$2:$G$96,3,FALSE)</f>
        <v>tungmetaller</v>
      </c>
      <c r="E1089" t="str">
        <f>VLOOKUP(A1089,Sheet2!$A$2:$G$96,4,FALSE)</f>
        <v>tungmetaller</v>
      </c>
      <c r="F1089" s="8">
        <v>45029</v>
      </c>
      <c r="G1089" t="str">
        <f t="shared" si="55"/>
        <v>inn</v>
      </c>
      <c r="H1089" s="6">
        <v>0.29099999999999998</v>
      </c>
      <c r="I1089" t="b">
        <f t="shared" si="53"/>
        <v>0</v>
      </c>
      <c r="J1089" s="6">
        <v>0.29099999999999998</v>
      </c>
      <c r="K1089">
        <f>IF(LEN(VLOOKUP(B1089,Sheet2!$B$2:$G$96,5,FALSE))=0,"",VLOOKUP(B1089,Sheet2!$B$2:$G$96,5,FALSE))</f>
        <v>2</v>
      </c>
      <c r="L1089" t="str">
        <f>IF(LEN(VLOOKUP(B1089,Sheet2!$B$2:$G$96,6,FALSE))=0,"",VLOOKUP(B1089,Sheet2!$B$2:$G$96,6,FALSE))</f>
        <v/>
      </c>
      <c r="M1089" t="b">
        <f t="shared" si="54"/>
        <v>0</v>
      </c>
      <c r="N1089">
        <v>152</v>
      </c>
      <c r="O1089" t="b">
        <f>VLOOKUP(A1089,Sheet2!$A$2:$G$74,5,FALSE)</f>
        <v>1</v>
      </c>
    </row>
    <row r="1090" spans="1:15" x14ac:dyDescent="0.25">
      <c r="A1090" s="6" t="s">
        <v>22</v>
      </c>
      <c r="B1090" t="str">
        <f>VLOOKUP($A1090,Sheet2!$A$2:$B$82,2,FALSE)</f>
        <v>Mn</v>
      </c>
      <c r="C1090" s="6" t="s">
        <v>11</v>
      </c>
      <c r="D1090" t="str">
        <f>VLOOKUP(A1090,Sheet2!$A$2:$G$96,3,FALSE)</f>
        <v>tungmetaller</v>
      </c>
      <c r="E1090" t="str">
        <f>VLOOKUP(A1090,Sheet2!$A$2:$G$96,4,FALSE)</f>
        <v>tungmetaller</v>
      </c>
      <c r="F1090" s="8">
        <v>45029</v>
      </c>
      <c r="G1090" t="str">
        <f t="shared" si="55"/>
        <v>inn</v>
      </c>
      <c r="H1090" s="6">
        <v>1390</v>
      </c>
      <c r="I1090" t="b">
        <f t="shared" si="53"/>
        <v>0</v>
      </c>
      <c r="J1090" s="6">
        <v>1390</v>
      </c>
      <c r="K1090" t="str">
        <f>IF(LEN(VLOOKUP(B1090,Sheet2!$B$2:$G$96,5,FALSE))=0,"",VLOOKUP(B1090,Sheet2!$B$2:$G$96,5,FALSE))</f>
        <v/>
      </c>
      <c r="L1090" t="str">
        <f>IF(LEN(VLOOKUP(B1090,Sheet2!$B$2:$G$96,6,FALSE))=0,"",VLOOKUP(B1090,Sheet2!$B$2:$G$96,6,FALSE))</f>
        <v/>
      </c>
      <c r="M1090" t="b">
        <f t="shared" si="54"/>
        <v>0</v>
      </c>
      <c r="N1090">
        <v>152</v>
      </c>
      <c r="O1090" t="b">
        <f>VLOOKUP(A1090,Sheet2!$A$2:$G$74,5,FALSE)</f>
        <v>0</v>
      </c>
    </row>
    <row r="1091" spans="1:15" x14ac:dyDescent="0.25">
      <c r="A1091" s="6" t="s">
        <v>19</v>
      </c>
      <c r="B1091" t="str">
        <f>VLOOKUP($A1091,Sheet2!$A$2:$B$82,2,FALSE)</f>
        <v>Ni</v>
      </c>
      <c r="C1091" s="6" t="s">
        <v>11</v>
      </c>
      <c r="D1091" t="str">
        <f>VLOOKUP(A1091,Sheet2!$A$2:$G$96,3,FALSE)</f>
        <v>tungmetaller</v>
      </c>
      <c r="E1091" t="str">
        <f>VLOOKUP(A1091,Sheet2!$A$2:$G$96,4,FALSE)</f>
        <v>andre metaller</v>
      </c>
      <c r="F1091" s="8">
        <v>45029</v>
      </c>
      <c r="G1091" t="str">
        <f t="shared" si="55"/>
        <v>inn</v>
      </c>
      <c r="H1091" s="6">
        <v>49.1</v>
      </c>
      <c r="I1091" t="b">
        <f t="shared" si="53"/>
        <v>0</v>
      </c>
      <c r="J1091" s="6">
        <v>49.1</v>
      </c>
      <c r="K1091">
        <f>IF(LEN(VLOOKUP(B1091,Sheet2!$B$2:$G$96,5,FALSE))=0,"",VLOOKUP(B1091,Sheet2!$B$2:$G$96,5,FALSE))</f>
        <v>50</v>
      </c>
      <c r="L1091" t="str">
        <f>IF(LEN(VLOOKUP(B1091,Sheet2!$B$2:$G$96,6,FALSE))=0,"",VLOOKUP(B1091,Sheet2!$B$2:$G$96,6,FALSE))</f>
        <v/>
      </c>
      <c r="M1091" t="b">
        <f t="shared" si="54"/>
        <v>0</v>
      </c>
      <c r="N1091">
        <v>152</v>
      </c>
      <c r="O1091" t="b">
        <f>VLOOKUP(A1091,Sheet2!$A$2:$G$74,5,FALSE)</f>
        <v>1</v>
      </c>
    </row>
    <row r="1092" spans="1:15" x14ac:dyDescent="0.25">
      <c r="A1092" s="6" t="s">
        <v>12</v>
      </c>
      <c r="B1092" t="str">
        <f>VLOOKUP($A1092,Sheet2!$A$2:$B$82,2,FALSE)</f>
        <v>Pb</v>
      </c>
      <c r="C1092" s="6" t="s">
        <v>11</v>
      </c>
      <c r="D1092" t="str">
        <f>VLOOKUP(A1092,Sheet2!$A$2:$G$96,3,FALSE)</f>
        <v>tungmetaller</v>
      </c>
      <c r="E1092" t="str">
        <f>VLOOKUP(A1092,Sheet2!$A$2:$G$96,4,FALSE)</f>
        <v>tungmetaller</v>
      </c>
      <c r="F1092" s="8">
        <v>45029</v>
      </c>
      <c r="G1092" t="str">
        <f t="shared" si="55"/>
        <v>inn</v>
      </c>
      <c r="H1092" s="6">
        <v>46.3</v>
      </c>
      <c r="I1092" t="b">
        <f t="shared" si="53"/>
        <v>0</v>
      </c>
      <c r="J1092" s="6">
        <v>46.3</v>
      </c>
      <c r="K1092">
        <f>IF(LEN(VLOOKUP(B1092,Sheet2!$B$2:$G$96,5,FALSE))=0,"",VLOOKUP(B1092,Sheet2!$B$2:$G$96,5,FALSE))</f>
        <v>50</v>
      </c>
      <c r="L1092" t="str">
        <f>IF(LEN(VLOOKUP(B1092,Sheet2!$B$2:$G$96,6,FALSE))=0,"",VLOOKUP(B1092,Sheet2!$B$2:$G$96,6,FALSE))</f>
        <v/>
      </c>
      <c r="M1092" t="b">
        <f t="shared" si="54"/>
        <v>0</v>
      </c>
      <c r="N1092">
        <v>152</v>
      </c>
      <c r="O1092" t="b">
        <f>VLOOKUP(A1092,Sheet2!$A$2:$G$74,5,FALSE)</f>
        <v>1</v>
      </c>
    </row>
    <row r="1093" spans="1:15" x14ac:dyDescent="0.25">
      <c r="A1093" s="6" t="s">
        <v>20</v>
      </c>
      <c r="B1093" t="str">
        <f>VLOOKUP($A1093,Sheet2!$A$2:$B$82,2,FALSE)</f>
        <v>Zn</v>
      </c>
      <c r="C1093" s="6" t="s">
        <v>11</v>
      </c>
      <c r="D1093" t="str">
        <f>VLOOKUP(A1093,Sheet2!$A$2:$G$96,3,FALSE)</f>
        <v>tungmetaller</v>
      </c>
      <c r="E1093" t="str">
        <f>VLOOKUP(A1093,Sheet2!$A$2:$G$96,4,FALSE)</f>
        <v>andre metaller</v>
      </c>
      <c r="F1093" s="8">
        <v>45029</v>
      </c>
      <c r="G1093" t="str">
        <f t="shared" si="55"/>
        <v>inn</v>
      </c>
      <c r="H1093" s="6">
        <v>985</v>
      </c>
      <c r="I1093" t="b">
        <f t="shared" si="53"/>
        <v>0</v>
      </c>
      <c r="J1093" s="6">
        <v>985</v>
      </c>
      <c r="K1093">
        <f>IF(LEN(VLOOKUP(B1093,Sheet2!$B$2:$G$96,5,FALSE))=0,"",VLOOKUP(B1093,Sheet2!$B$2:$G$96,5,FALSE))</f>
        <v>500</v>
      </c>
      <c r="L1093" t="str">
        <f>IF(LEN(VLOOKUP(B1093,Sheet2!$B$2:$G$96,6,FALSE))=0,"",VLOOKUP(B1093,Sheet2!$B$2:$G$96,6,FALSE))</f>
        <v/>
      </c>
      <c r="M1093" t="b">
        <f t="shared" si="54"/>
        <v>1</v>
      </c>
      <c r="N1093">
        <v>152</v>
      </c>
      <c r="O1093" t="b">
        <f>VLOOKUP(A1093,Sheet2!$A$2:$G$74,5,FALSE)</f>
        <v>1</v>
      </c>
    </row>
    <row r="1094" spans="1:15" x14ac:dyDescent="0.25">
      <c r="A1094" s="6" t="s">
        <v>10</v>
      </c>
      <c r="B1094" t="str">
        <f>VLOOKUP($A1094,Sheet2!$A$2:$B$82,2,FALSE)</f>
        <v>As</v>
      </c>
      <c r="C1094" s="6" t="s">
        <v>121</v>
      </c>
      <c r="D1094" t="str">
        <f>VLOOKUP(A1094,Sheet2!$A$2:$G$96,3,FALSE)</f>
        <v>tungmetaller</v>
      </c>
      <c r="E1094" t="str">
        <f>VLOOKUP(A1094,Sheet2!$A$2:$G$96,4,FALSE)</f>
        <v>tungmetaller</v>
      </c>
      <c r="F1094" s="8">
        <v>45029</v>
      </c>
      <c r="G1094" t="str">
        <f t="shared" si="55"/>
        <v>inn</v>
      </c>
      <c r="H1094" s="6" t="s">
        <v>119</v>
      </c>
      <c r="I1094" t="b">
        <f t="shared" si="53"/>
        <v>1</v>
      </c>
      <c r="J1094" s="6" t="s">
        <v>119</v>
      </c>
      <c r="K1094">
        <f>IF(LEN(VLOOKUP(B1094,Sheet2!$B$2:$G$96,5,FALSE))=0,"",VLOOKUP(B1094,Sheet2!$B$2:$G$96,5,FALSE))</f>
        <v>50</v>
      </c>
      <c r="L1094" t="str">
        <f>IF(LEN(VLOOKUP(B1094,Sheet2!$B$2:$G$96,6,FALSE))=0,"",VLOOKUP(B1094,Sheet2!$B$2:$G$96,6,FALSE))</f>
        <v/>
      </c>
      <c r="M1094" t="b">
        <f t="shared" si="54"/>
        <v>1</v>
      </c>
      <c r="N1094">
        <v>152</v>
      </c>
      <c r="O1094" t="b">
        <f>VLOOKUP(A1094,Sheet2!$A$2:$G$74,5,FALSE)</f>
        <v>1</v>
      </c>
    </row>
    <row r="1095" spans="1:15" x14ac:dyDescent="0.25">
      <c r="A1095" s="6" t="s">
        <v>14</v>
      </c>
      <c r="B1095" t="str">
        <f>VLOOKUP($A1095,Sheet2!$A$2:$B$82,2,FALSE)</f>
        <v>Cd</v>
      </c>
      <c r="C1095" s="6" t="s">
        <v>121</v>
      </c>
      <c r="D1095" t="str">
        <f>VLOOKUP(A1095,Sheet2!$A$2:$G$96,3,FALSE)</f>
        <v>tungmetaller</v>
      </c>
      <c r="E1095" t="str">
        <f>VLOOKUP(A1095,Sheet2!$A$2:$G$96,4,FALSE)</f>
        <v>tungmetaller</v>
      </c>
      <c r="F1095" s="8">
        <v>45029</v>
      </c>
      <c r="G1095" t="str">
        <f t="shared" si="55"/>
        <v>inn</v>
      </c>
      <c r="H1095" s="6" t="s">
        <v>119</v>
      </c>
      <c r="I1095" t="b">
        <f t="shared" si="53"/>
        <v>1</v>
      </c>
      <c r="J1095" s="6" t="s">
        <v>119</v>
      </c>
      <c r="K1095">
        <f>IF(LEN(VLOOKUP(B1095,Sheet2!$B$2:$G$96,5,FALSE))=0,"",VLOOKUP(B1095,Sheet2!$B$2:$G$96,5,FALSE))</f>
        <v>5</v>
      </c>
      <c r="L1095" t="str">
        <f>IF(LEN(VLOOKUP(B1095,Sheet2!$B$2:$G$96,6,FALSE))=0,"",VLOOKUP(B1095,Sheet2!$B$2:$G$96,6,FALSE))</f>
        <v/>
      </c>
      <c r="M1095" t="b">
        <f t="shared" si="54"/>
        <v>1</v>
      </c>
      <c r="N1095">
        <v>152</v>
      </c>
      <c r="O1095" t="b">
        <f>VLOOKUP(A1095,Sheet2!$A$2:$G$74,5,FALSE)</f>
        <v>1</v>
      </c>
    </row>
    <row r="1096" spans="1:15" x14ac:dyDescent="0.25">
      <c r="A1096" s="6" t="s">
        <v>17</v>
      </c>
      <c r="B1096" t="str">
        <f>VLOOKUP($A1096,Sheet2!$A$2:$B$82,2,FALSE)</f>
        <v>Cr</v>
      </c>
      <c r="C1096" s="6" t="s">
        <v>121</v>
      </c>
      <c r="D1096" t="str">
        <f>VLOOKUP(A1096,Sheet2!$A$2:$G$96,3,FALSE)</f>
        <v>tungmetaller</v>
      </c>
      <c r="E1096" t="str">
        <f>VLOOKUP(A1096,Sheet2!$A$2:$G$96,4,FALSE)</f>
        <v>tungmetaller</v>
      </c>
      <c r="F1096" s="8">
        <v>45029</v>
      </c>
      <c r="G1096" t="str">
        <f t="shared" si="55"/>
        <v>inn</v>
      </c>
      <c r="H1096" s="6" t="s">
        <v>119</v>
      </c>
      <c r="I1096" t="b">
        <f t="shared" si="53"/>
        <v>1</v>
      </c>
      <c r="J1096" s="6" t="s">
        <v>119</v>
      </c>
      <c r="K1096">
        <f>IF(LEN(VLOOKUP(B1096,Sheet2!$B$2:$G$96,5,FALSE))=0,"",VLOOKUP(B1096,Sheet2!$B$2:$G$96,5,FALSE))</f>
        <v>50</v>
      </c>
      <c r="L1096" t="str">
        <f>IF(LEN(VLOOKUP(B1096,Sheet2!$B$2:$G$96,6,FALSE))=0,"",VLOOKUP(B1096,Sheet2!$B$2:$G$96,6,FALSE))</f>
        <v/>
      </c>
      <c r="M1096" t="b">
        <f t="shared" si="54"/>
        <v>1</v>
      </c>
      <c r="N1096">
        <v>152</v>
      </c>
      <c r="O1096" t="b">
        <f>VLOOKUP(A1096,Sheet2!$A$2:$G$74,5,FALSE)</f>
        <v>1</v>
      </c>
    </row>
    <row r="1097" spans="1:15" x14ac:dyDescent="0.25">
      <c r="A1097" s="6" t="s">
        <v>16</v>
      </c>
      <c r="B1097" t="str">
        <f>VLOOKUP($A1097,Sheet2!$A$2:$B$82,2,FALSE)</f>
        <v>Cu</v>
      </c>
      <c r="C1097" s="6" t="s">
        <v>121</v>
      </c>
      <c r="D1097" t="str">
        <f>VLOOKUP(A1097,Sheet2!$A$2:$G$96,3,FALSE)</f>
        <v>tungmetaller</v>
      </c>
      <c r="E1097" t="str">
        <f>VLOOKUP(A1097,Sheet2!$A$2:$G$96,4,FALSE)</f>
        <v>tungmetaller</v>
      </c>
      <c r="F1097" s="8">
        <v>45029</v>
      </c>
      <c r="G1097" t="str">
        <f t="shared" si="55"/>
        <v>inn</v>
      </c>
      <c r="H1097" s="6" t="s">
        <v>119</v>
      </c>
      <c r="I1097" t="b">
        <f t="shared" si="53"/>
        <v>1</v>
      </c>
      <c r="J1097" s="6" t="s">
        <v>119</v>
      </c>
      <c r="K1097">
        <f>IF(LEN(VLOOKUP(B1097,Sheet2!$B$2:$G$96,5,FALSE))=0,"",VLOOKUP(B1097,Sheet2!$B$2:$G$96,5,FALSE))</f>
        <v>200</v>
      </c>
      <c r="L1097" t="str">
        <f>IF(LEN(VLOOKUP(B1097,Sheet2!$B$2:$G$96,6,FALSE))=0,"",VLOOKUP(B1097,Sheet2!$B$2:$G$96,6,FALSE))</f>
        <v/>
      </c>
      <c r="M1097" t="b">
        <f t="shared" si="54"/>
        <v>1</v>
      </c>
      <c r="N1097">
        <v>152</v>
      </c>
      <c r="O1097" t="b">
        <f>VLOOKUP(A1097,Sheet2!$A$2:$G$74,5,FALSE)</f>
        <v>1</v>
      </c>
    </row>
    <row r="1098" spans="1:15" x14ac:dyDescent="0.25">
      <c r="A1098" s="6" t="s">
        <v>21</v>
      </c>
      <c r="B1098" t="str">
        <f>VLOOKUP($A1098,Sheet2!$A$2:$B$82,2,FALSE)</f>
        <v>Fe</v>
      </c>
      <c r="C1098" s="6" t="s">
        <v>121</v>
      </c>
      <c r="D1098" t="str">
        <f>VLOOKUP(A1098,Sheet2!$A$2:$G$96,3,FALSE)</f>
        <v>tungmetaller</v>
      </c>
      <c r="E1098" t="str">
        <f>VLOOKUP(A1098,Sheet2!$A$2:$G$96,4,FALSE)</f>
        <v>tungmetaller</v>
      </c>
      <c r="F1098" s="8">
        <v>45029</v>
      </c>
      <c r="G1098" t="str">
        <f t="shared" si="55"/>
        <v>inn</v>
      </c>
      <c r="H1098" s="6" t="s">
        <v>119</v>
      </c>
      <c r="I1098" t="b">
        <f t="shared" si="53"/>
        <v>1</v>
      </c>
      <c r="J1098" s="6" t="s">
        <v>119</v>
      </c>
      <c r="K1098" t="str">
        <f>IF(LEN(VLOOKUP(B1098,Sheet2!$B$2:$G$96,5,FALSE))=0,"",VLOOKUP(B1098,Sheet2!$B$2:$G$96,5,FALSE))</f>
        <v/>
      </c>
      <c r="L1098" t="str">
        <f>IF(LEN(VLOOKUP(B1098,Sheet2!$B$2:$G$96,6,FALSE))=0,"",VLOOKUP(B1098,Sheet2!$B$2:$G$96,6,FALSE))</f>
        <v/>
      </c>
      <c r="M1098" t="b">
        <f t="shared" si="54"/>
        <v>0</v>
      </c>
      <c r="N1098">
        <v>152</v>
      </c>
      <c r="O1098" t="b">
        <f>VLOOKUP(A1098,Sheet2!$A$2:$G$74,5,FALSE)</f>
        <v>0</v>
      </c>
    </row>
    <row r="1099" spans="1:15" x14ac:dyDescent="0.25">
      <c r="A1099" s="6" t="s">
        <v>18</v>
      </c>
      <c r="B1099" t="str">
        <f>VLOOKUP($A1099,Sheet2!$A$2:$B$82,2,FALSE)</f>
        <v>Hg</v>
      </c>
      <c r="C1099" s="6" t="s">
        <v>121</v>
      </c>
      <c r="D1099" t="str">
        <f>VLOOKUP(A1099,Sheet2!$A$2:$G$96,3,FALSE)</f>
        <v>tungmetaller</v>
      </c>
      <c r="E1099" t="str">
        <f>VLOOKUP(A1099,Sheet2!$A$2:$G$96,4,FALSE)</f>
        <v>tungmetaller</v>
      </c>
      <c r="F1099" s="8">
        <v>45029</v>
      </c>
      <c r="G1099" t="str">
        <f t="shared" si="55"/>
        <v>inn</v>
      </c>
      <c r="H1099" s="6" t="s">
        <v>119</v>
      </c>
      <c r="I1099" t="b">
        <f t="shared" si="53"/>
        <v>1</v>
      </c>
      <c r="J1099" s="6" t="s">
        <v>119</v>
      </c>
      <c r="K1099">
        <f>IF(LEN(VLOOKUP(B1099,Sheet2!$B$2:$G$96,5,FALSE))=0,"",VLOOKUP(B1099,Sheet2!$B$2:$G$96,5,FALSE))</f>
        <v>2</v>
      </c>
      <c r="L1099" t="str">
        <f>IF(LEN(VLOOKUP(B1099,Sheet2!$B$2:$G$96,6,FALSE))=0,"",VLOOKUP(B1099,Sheet2!$B$2:$G$96,6,FALSE))</f>
        <v/>
      </c>
      <c r="M1099" t="b">
        <f t="shared" si="54"/>
        <v>1</v>
      </c>
      <c r="N1099">
        <v>152</v>
      </c>
      <c r="O1099" t="b">
        <f>VLOOKUP(A1099,Sheet2!$A$2:$G$74,5,FALSE)</f>
        <v>1</v>
      </c>
    </row>
    <row r="1100" spans="1:15" x14ac:dyDescent="0.25">
      <c r="A1100" s="6" t="s">
        <v>22</v>
      </c>
      <c r="B1100" t="str">
        <f>VLOOKUP($A1100,Sheet2!$A$2:$B$82,2,FALSE)</f>
        <v>Mn</v>
      </c>
      <c r="C1100" s="6" t="s">
        <v>121</v>
      </c>
      <c r="D1100" t="str">
        <f>VLOOKUP(A1100,Sheet2!$A$2:$G$96,3,FALSE)</f>
        <v>tungmetaller</v>
      </c>
      <c r="E1100" t="str">
        <f>VLOOKUP(A1100,Sheet2!$A$2:$G$96,4,FALSE)</f>
        <v>tungmetaller</v>
      </c>
      <c r="F1100" s="8">
        <v>45029</v>
      </c>
      <c r="G1100" t="str">
        <f t="shared" si="55"/>
        <v>inn</v>
      </c>
      <c r="H1100" s="6" t="s">
        <v>119</v>
      </c>
      <c r="I1100" t="b">
        <f t="shared" si="53"/>
        <v>1</v>
      </c>
      <c r="J1100" s="6" t="s">
        <v>119</v>
      </c>
      <c r="K1100" t="str">
        <f>IF(LEN(VLOOKUP(B1100,Sheet2!$B$2:$G$96,5,FALSE))=0,"",VLOOKUP(B1100,Sheet2!$B$2:$G$96,5,FALSE))</f>
        <v/>
      </c>
      <c r="L1100" t="str">
        <f>IF(LEN(VLOOKUP(B1100,Sheet2!$B$2:$G$96,6,FALSE))=0,"",VLOOKUP(B1100,Sheet2!$B$2:$G$96,6,FALSE))</f>
        <v/>
      </c>
      <c r="M1100" t="b">
        <f t="shared" si="54"/>
        <v>0</v>
      </c>
      <c r="N1100">
        <v>152</v>
      </c>
      <c r="O1100" t="b">
        <f>VLOOKUP(A1100,Sheet2!$A$2:$G$74,5,FALSE)</f>
        <v>0</v>
      </c>
    </row>
    <row r="1101" spans="1:15" x14ac:dyDescent="0.25">
      <c r="A1101" s="6" t="s">
        <v>19</v>
      </c>
      <c r="B1101" t="str">
        <f>VLOOKUP($A1101,Sheet2!$A$2:$B$82,2,FALSE)</f>
        <v>Ni</v>
      </c>
      <c r="C1101" s="6" t="s">
        <v>121</v>
      </c>
      <c r="D1101" t="str">
        <f>VLOOKUP(A1101,Sheet2!$A$2:$G$96,3,FALSE)</f>
        <v>tungmetaller</v>
      </c>
      <c r="E1101" t="str">
        <f>VLOOKUP(A1101,Sheet2!$A$2:$G$96,4,FALSE)</f>
        <v>andre metaller</v>
      </c>
      <c r="F1101" s="8">
        <v>45029</v>
      </c>
      <c r="G1101" t="str">
        <f t="shared" si="55"/>
        <v>inn</v>
      </c>
      <c r="H1101" s="6" t="s">
        <v>119</v>
      </c>
      <c r="I1101" t="b">
        <f t="shared" si="53"/>
        <v>1</v>
      </c>
      <c r="J1101" s="6" t="s">
        <v>119</v>
      </c>
      <c r="K1101">
        <f>IF(LEN(VLOOKUP(B1101,Sheet2!$B$2:$G$96,5,FALSE))=0,"",VLOOKUP(B1101,Sheet2!$B$2:$G$96,5,FALSE))</f>
        <v>50</v>
      </c>
      <c r="L1101" t="str">
        <f>IF(LEN(VLOOKUP(B1101,Sheet2!$B$2:$G$96,6,FALSE))=0,"",VLOOKUP(B1101,Sheet2!$B$2:$G$96,6,FALSE))</f>
        <v/>
      </c>
      <c r="M1101" t="b">
        <f t="shared" si="54"/>
        <v>1</v>
      </c>
      <c r="N1101">
        <v>152</v>
      </c>
      <c r="O1101" t="b">
        <f>VLOOKUP(A1101,Sheet2!$A$2:$G$74,5,FALSE)</f>
        <v>1</v>
      </c>
    </row>
    <row r="1102" spans="1:15" x14ac:dyDescent="0.25">
      <c r="A1102" s="6" t="s">
        <v>12</v>
      </c>
      <c r="B1102" t="str">
        <f>VLOOKUP($A1102,Sheet2!$A$2:$B$82,2,FALSE)</f>
        <v>Pb</v>
      </c>
      <c r="C1102" s="6" t="s">
        <v>121</v>
      </c>
      <c r="D1102" t="str">
        <f>VLOOKUP(A1102,Sheet2!$A$2:$G$96,3,FALSE)</f>
        <v>tungmetaller</v>
      </c>
      <c r="E1102" t="str">
        <f>VLOOKUP(A1102,Sheet2!$A$2:$G$96,4,FALSE)</f>
        <v>tungmetaller</v>
      </c>
      <c r="F1102" s="8">
        <v>45029</v>
      </c>
      <c r="G1102" t="str">
        <f t="shared" si="55"/>
        <v>inn</v>
      </c>
      <c r="H1102" s="6" t="s">
        <v>119</v>
      </c>
      <c r="I1102" t="b">
        <f t="shared" si="53"/>
        <v>1</v>
      </c>
      <c r="J1102" s="6" t="s">
        <v>119</v>
      </c>
      <c r="K1102">
        <f>IF(LEN(VLOOKUP(B1102,Sheet2!$B$2:$G$96,5,FALSE))=0,"",VLOOKUP(B1102,Sheet2!$B$2:$G$96,5,FALSE))</f>
        <v>50</v>
      </c>
      <c r="L1102" t="str">
        <f>IF(LEN(VLOOKUP(B1102,Sheet2!$B$2:$G$96,6,FALSE))=0,"",VLOOKUP(B1102,Sheet2!$B$2:$G$96,6,FALSE))</f>
        <v/>
      </c>
      <c r="M1102" t="b">
        <f t="shared" si="54"/>
        <v>1</v>
      </c>
      <c r="N1102">
        <v>152</v>
      </c>
      <c r="O1102" t="b">
        <f>VLOOKUP(A1102,Sheet2!$A$2:$G$74,5,FALSE)</f>
        <v>1</v>
      </c>
    </row>
    <row r="1103" spans="1:15" x14ac:dyDescent="0.25">
      <c r="A1103" s="6" t="s">
        <v>20</v>
      </c>
      <c r="B1103" t="str">
        <f>VLOOKUP($A1103,Sheet2!$A$2:$B$82,2,FALSE)</f>
        <v>Zn</v>
      </c>
      <c r="C1103" s="6" t="s">
        <v>121</v>
      </c>
      <c r="D1103" t="str">
        <f>VLOOKUP(A1103,Sheet2!$A$2:$G$96,3,FALSE)</f>
        <v>tungmetaller</v>
      </c>
      <c r="E1103" t="str">
        <f>VLOOKUP(A1103,Sheet2!$A$2:$G$96,4,FALSE)</f>
        <v>andre metaller</v>
      </c>
      <c r="F1103" s="8">
        <v>45029</v>
      </c>
      <c r="G1103" t="str">
        <f t="shared" si="55"/>
        <v>inn</v>
      </c>
      <c r="H1103" s="6" t="s">
        <v>119</v>
      </c>
      <c r="I1103" t="b">
        <f t="shared" si="53"/>
        <v>1</v>
      </c>
      <c r="J1103" s="6" t="s">
        <v>119</v>
      </c>
      <c r="K1103">
        <f>IF(LEN(VLOOKUP(B1103,Sheet2!$B$2:$G$96,5,FALSE))=0,"",VLOOKUP(B1103,Sheet2!$B$2:$G$96,5,FALSE))</f>
        <v>500</v>
      </c>
      <c r="L1103" t="str">
        <f>IF(LEN(VLOOKUP(B1103,Sheet2!$B$2:$G$96,6,FALSE))=0,"",VLOOKUP(B1103,Sheet2!$B$2:$G$96,6,FALSE))</f>
        <v/>
      </c>
      <c r="M1103" t="b">
        <f t="shared" si="54"/>
        <v>1</v>
      </c>
      <c r="N1103">
        <v>152</v>
      </c>
      <c r="O1103" t="b">
        <f>VLOOKUP(A1103,Sheet2!$A$2:$G$74,5,FALSE)</f>
        <v>1</v>
      </c>
    </row>
    <row r="1104" spans="1:15" x14ac:dyDescent="0.25">
      <c r="A1104" s="6" t="s">
        <v>99</v>
      </c>
      <c r="B1104" t="str">
        <f>VLOOKUP($A1104,Sheet2!$A$2:$B$82,2,FALSE)</f>
        <v>PCB 28</v>
      </c>
      <c r="C1104" s="6" t="s">
        <v>11</v>
      </c>
      <c r="D1104" t="str">
        <f>VLOOKUP(A1104,Sheet2!$A$2:$G$96,3,FALSE)</f>
        <v>org milj</v>
      </c>
      <c r="E1104" t="str">
        <f>VLOOKUP(A1104,Sheet2!$A$2:$G$96,4,FALSE)</f>
        <v>PCB</v>
      </c>
      <c r="F1104" s="8">
        <v>45029</v>
      </c>
      <c r="G1104" t="str">
        <f t="shared" si="55"/>
        <v>inn</v>
      </c>
      <c r="H1104" s="6" t="s">
        <v>236</v>
      </c>
      <c r="I1104" t="b">
        <f t="shared" si="53"/>
        <v>1</v>
      </c>
      <c r="J1104" s="6">
        <v>1.43E-2</v>
      </c>
      <c r="K1104" t="str">
        <f>IF(LEN(VLOOKUP(B1104,Sheet2!$B$2:$G$96,5,FALSE))=0,"",VLOOKUP(B1104,Sheet2!$B$2:$G$96,5,FALSE))</f>
        <v/>
      </c>
      <c r="L1104" t="str">
        <f>IF(LEN(VLOOKUP(B1104,Sheet2!$B$2:$G$96,6,FALSE))=0,"",VLOOKUP(B1104,Sheet2!$B$2:$G$96,6,FALSE))</f>
        <v/>
      </c>
      <c r="M1104" t="b">
        <f t="shared" si="54"/>
        <v>0</v>
      </c>
      <c r="N1104">
        <v>152</v>
      </c>
      <c r="O1104" t="b">
        <f>VLOOKUP(A1104,Sheet2!$A$2:$G$74,5,FALSE)</f>
        <v>0</v>
      </c>
    </row>
    <row r="1105" spans="1:15" x14ac:dyDescent="0.25">
      <c r="A1105" s="6" t="s">
        <v>100</v>
      </c>
      <c r="B1105" t="str">
        <f>VLOOKUP($A1105,Sheet2!$A$2:$B$82,2,FALSE)</f>
        <v>PCB 52</v>
      </c>
      <c r="C1105" s="6" t="s">
        <v>11</v>
      </c>
      <c r="D1105" t="str">
        <f>VLOOKUP(A1105,Sheet2!$A$2:$G$96,3,FALSE)</f>
        <v>org milj</v>
      </c>
      <c r="E1105" t="str">
        <f>VLOOKUP(A1105,Sheet2!$A$2:$G$96,4,FALSE)</f>
        <v>PCB</v>
      </c>
      <c r="F1105" s="8">
        <v>45029</v>
      </c>
      <c r="G1105" t="str">
        <f t="shared" si="55"/>
        <v>inn</v>
      </c>
      <c r="H1105" s="6" t="s">
        <v>141</v>
      </c>
      <c r="I1105" t="b">
        <f t="shared" si="53"/>
        <v>1</v>
      </c>
      <c r="J1105" s="6">
        <v>8.8000000000000005E-3</v>
      </c>
      <c r="K1105" t="str">
        <f>IF(LEN(VLOOKUP(B1105,Sheet2!$B$2:$G$96,5,FALSE))=0,"",VLOOKUP(B1105,Sheet2!$B$2:$G$96,5,FALSE))</f>
        <v/>
      </c>
      <c r="L1105" t="str">
        <f>IF(LEN(VLOOKUP(B1105,Sheet2!$B$2:$G$96,6,FALSE))=0,"",VLOOKUP(B1105,Sheet2!$B$2:$G$96,6,FALSE))</f>
        <v/>
      </c>
      <c r="M1105" t="b">
        <f t="shared" si="54"/>
        <v>0</v>
      </c>
      <c r="N1105">
        <v>152</v>
      </c>
      <c r="O1105" t="b">
        <f>VLOOKUP(A1105,Sheet2!$A$2:$G$74,5,FALSE)</f>
        <v>0</v>
      </c>
    </row>
    <row r="1106" spans="1:15" x14ac:dyDescent="0.25">
      <c r="A1106" s="6" t="s">
        <v>101</v>
      </c>
      <c r="B1106" t="str">
        <f>VLOOKUP($A1106,Sheet2!$A$2:$B$82,2,FALSE)</f>
        <v>PCB 101</v>
      </c>
      <c r="C1106" s="6" t="s">
        <v>11</v>
      </c>
      <c r="D1106" t="str">
        <f>VLOOKUP(A1106,Sheet2!$A$2:$G$96,3,FALSE)</f>
        <v>org milj</v>
      </c>
      <c r="E1106" t="str">
        <f>VLOOKUP(A1106,Sheet2!$A$2:$G$96,4,FALSE)</f>
        <v>PCB</v>
      </c>
      <c r="F1106" s="8">
        <v>45029</v>
      </c>
      <c r="G1106" t="str">
        <f t="shared" si="55"/>
        <v>inn</v>
      </c>
      <c r="H1106" s="6" t="s">
        <v>187</v>
      </c>
      <c r="I1106" t="b">
        <f t="shared" si="53"/>
        <v>1</v>
      </c>
      <c r="J1106" s="6">
        <v>1.2E-2</v>
      </c>
      <c r="K1106" t="str">
        <f>IF(LEN(VLOOKUP(B1106,Sheet2!$B$2:$G$96,5,FALSE))=0,"",VLOOKUP(B1106,Sheet2!$B$2:$G$96,5,FALSE))</f>
        <v/>
      </c>
      <c r="L1106" t="str">
        <f>IF(LEN(VLOOKUP(B1106,Sheet2!$B$2:$G$96,6,FALSE))=0,"",VLOOKUP(B1106,Sheet2!$B$2:$G$96,6,FALSE))</f>
        <v/>
      </c>
      <c r="M1106" t="b">
        <f t="shared" si="54"/>
        <v>0</v>
      </c>
      <c r="N1106">
        <v>152</v>
      </c>
      <c r="O1106" t="b">
        <f>VLOOKUP(A1106,Sheet2!$A$2:$G$74,5,FALSE)</f>
        <v>0</v>
      </c>
    </row>
    <row r="1107" spans="1:15" x14ac:dyDescent="0.25">
      <c r="A1107" s="6" t="s">
        <v>102</v>
      </c>
      <c r="B1107" t="str">
        <f>VLOOKUP($A1107,Sheet2!$A$2:$B$82,2,FALSE)</f>
        <v>PCB 118</v>
      </c>
      <c r="C1107" s="6" t="s">
        <v>11</v>
      </c>
      <c r="D1107" t="str">
        <f>VLOOKUP(A1107,Sheet2!$A$2:$G$96,3,FALSE)</f>
        <v>org milj</v>
      </c>
      <c r="E1107" t="str">
        <f>VLOOKUP(A1107,Sheet2!$A$2:$G$96,4,FALSE)</f>
        <v>PCB</v>
      </c>
      <c r="F1107" s="8">
        <v>45029</v>
      </c>
      <c r="G1107" t="str">
        <f t="shared" si="55"/>
        <v>inn</v>
      </c>
      <c r="H1107" s="6" t="s">
        <v>137</v>
      </c>
      <c r="I1107" t="b">
        <f t="shared" si="53"/>
        <v>1</v>
      </c>
      <c r="J1107" s="6">
        <v>3.3E-3</v>
      </c>
      <c r="K1107" t="str">
        <f>IF(LEN(VLOOKUP(B1107,Sheet2!$B$2:$G$96,5,FALSE))=0,"",VLOOKUP(B1107,Sheet2!$B$2:$G$96,5,FALSE))</f>
        <v/>
      </c>
      <c r="L1107" t="str">
        <f>IF(LEN(VLOOKUP(B1107,Sheet2!$B$2:$G$96,6,FALSE))=0,"",VLOOKUP(B1107,Sheet2!$B$2:$G$96,6,FALSE))</f>
        <v/>
      </c>
      <c r="M1107" t="b">
        <f t="shared" si="54"/>
        <v>0</v>
      </c>
      <c r="N1107">
        <v>152</v>
      </c>
      <c r="O1107" t="b">
        <f>VLOOKUP(A1107,Sheet2!$A$2:$G$74,5,FALSE)</f>
        <v>0</v>
      </c>
    </row>
    <row r="1108" spans="1:15" x14ac:dyDescent="0.25">
      <c r="A1108" s="6" t="s">
        <v>103</v>
      </c>
      <c r="B1108" t="str">
        <f>VLOOKUP($A1108,Sheet2!$A$2:$B$82,2,FALSE)</f>
        <v>PCB 138</v>
      </c>
      <c r="C1108" s="6" t="s">
        <v>11</v>
      </c>
      <c r="D1108" t="str">
        <f>VLOOKUP(A1108,Sheet2!$A$2:$G$96,3,FALSE)</f>
        <v>org milj</v>
      </c>
      <c r="E1108" t="str">
        <f>VLOOKUP(A1108,Sheet2!$A$2:$G$96,4,FALSE)</f>
        <v>PCB</v>
      </c>
      <c r="F1108" s="8">
        <v>45029</v>
      </c>
      <c r="G1108" t="str">
        <f t="shared" si="55"/>
        <v>inn</v>
      </c>
      <c r="H1108" s="6" t="s">
        <v>140</v>
      </c>
      <c r="I1108" t="b">
        <f t="shared" si="53"/>
        <v>1</v>
      </c>
      <c r="J1108" s="6">
        <v>8.3999999999999995E-3</v>
      </c>
      <c r="K1108" t="str">
        <f>IF(LEN(VLOOKUP(B1108,Sheet2!$B$2:$G$96,5,FALSE))=0,"",VLOOKUP(B1108,Sheet2!$B$2:$G$96,5,FALSE))</f>
        <v/>
      </c>
      <c r="L1108" t="str">
        <f>IF(LEN(VLOOKUP(B1108,Sheet2!$B$2:$G$96,6,FALSE))=0,"",VLOOKUP(B1108,Sheet2!$B$2:$G$96,6,FALSE))</f>
        <v/>
      </c>
      <c r="M1108" t="b">
        <f t="shared" si="54"/>
        <v>0</v>
      </c>
      <c r="N1108">
        <v>152</v>
      </c>
      <c r="O1108" t="b">
        <f>VLOOKUP(A1108,Sheet2!$A$2:$G$74,5,FALSE)</f>
        <v>0</v>
      </c>
    </row>
    <row r="1109" spans="1:15" x14ac:dyDescent="0.25">
      <c r="A1109" s="6" t="s">
        <v>104</v>
      </c>
      <c r="B1109" t="str">
        <f>VLOOKUP($A1109,Sheet2!$A$2:$B$82,2,FALSE)</f>
        <v>PCB 153</v>
      </c>
      <c r="C1109" s="6" t="s">
        <v>11</v>
      </c>
      <c r="D1109" t="str">
        <f>VLOOKUP(A1109,Sheet2!$A$2:$G$96,3,FALSE)</f>
        <v>org milj</v>
      </c>
      <c r="E1109" t="str">
        <f>VLOOKUP(A1109,Sheet2!$A$2:$G$96,4,FALSE)</f>
        <v>PCB</v>
      </c>
      <c r="F1109" s="8">
        <v>45029</v>
      </c>
      <c r="G1109" t="str">
        <f t="shared" si="55"/>
        <v>inn</v>
      </c>
      <c r="H1109" s="6" t="s">
        <v>137</v>
      </c>
      <c r="I1109" t="b">
        <f t="shared" si="53"/>
        <v>1</v>
      </c>
      <c r="J1109" s="6">
        <v>3.3E-3</v>
      </c>
      <c r="K1109" t="str">
        <f>IF(LEN(VLOOKUP(B1109,Sheet2!$B$2:$G$96,5,FALSE))=0,"",VLOOKUP(B1109,Sheet2!$B$2:$G$96,5,FALSE))</f>
        <v/>
      </c>
      <c r="L1109" t="str">
        <f>IF(LEN(VLOOKUP(B1109,Sheet2!$B$2:$G$96,6,FALSE))=0,"",VLOOKUP(B1109,Sheet2!$B$2:$G$96,6,FALSE))</f>
        <v/>
      </c>
      <c r="M1109" t="b">
        <f t="shared" si="54"/>
        <v>0</v>
      </c>
      <c r="N1109">
        <v>152</v>
      </c>
      <c r="O1109" t="b">
        <f>VLOOKUP(A1109,Sheet2!$A$2:$G$74,5,FALSE)</f>
        <v>0</v>
      </c>
    </row>
    <row r="1110" spans="1:15" x14ac:dyDescent="0.25">
      <c r="A1110" s="6" t="s">
        <v>105</v>
      </c>
      <c r="B1110" t="str">
        <f>VLOOKUP($A1110,Sheet2!$A$2:$B$82,2,FALSE)</f>
        <v>PCB 180</v>
      </c>
      <c r="C1110" s="6" t="s">
        <v>11</v>
      </c>
      <c r="D1110" t="str">
        <f>VLOOKUP(A1110,Sheet2!$A$2:$G$96,3,FALSE)</f>
        <v>org milj</v>
      </c>
      <c r="E1110" t="str">
        <f>VLOOKUP(A1110,Sheet2!$A$2:$G$96,4,FALSE)</f>
        <v>PCB</v>
      </c>
      <c r="F1110" s="8">
        <v>45029</v>
      </c>
      <c r="G1110" t="str">
        <f t="shared" si="55"/>
        <v>inn</v>
      </c>
      <c r="H1110" s="6" t="s">
        <v>237</v>
      </c>
      <c r="I1110" t="b">
        <f t="shared" si="53"/>
        <v>1</v>
      </c>
      <c r="J1110" s="6">
        <v>3.8E-3</v>
      </c>
      <c r="K1110">
        <f>IF(LEN(VLOOKUP(B1110,Sheet2!$B$2:$G$96,5,FALSE))=0,"",VLOOKUP(B1110,Sheet2!$B$2:$G$96,5,FALSE))</f>
        <v>500</v>
      </c>
      <c r="L1110" t="str">
        <f>IF(LEN(VLOOKUP(B1110,Sheet2!$B$2:$G$96,6,FALSE))=0,"",VLOOKUP(B1110,Sheet2!$B$2:$G$96,6,FALSE))</f>
        <v/>
      </c>
      <c r="M1110" t="b">
        <f t="shared" si="54"/>
        <v>0</v>
      </c>
      <c r="N1110">
        <v>152</v>
      </c>
      <c r="O1110" t="b">
        <f>VLOOKUP(A1110,Sheet2!$A$2:$G$74,5,FALSE)</f>
        <v>0</v>
      </c>
    </row>
    <row r="1111" spans="1:15" x14ac:dyDescent="0.25">
      <c r="A1111" s="6" t="s">
        <v>106</v>
      </c>
      <c r="B1111" t="str">
        <f>VLOOKUP($A1111,Sheet2!$A$2:$B$82,2,FALSE)</f>
        <v>Sum PCB-7</v>
      </c>
      <c r="C1111" s="6" t="s">
        <v>11</v>
      </c>
      <c r="D1111" t="str">
        <f>VLOOKUP(A1111,Sheet2!$A$2:$G$96,3,FALSE)</f>
        <v>org milj</v>
      </c>
      <c r="E1111" t="str">
        <f>VLOOKUP(A1111,Sheet2!$A$2:$G$96,4,FALSE)</f>
        <v>PCB</v>
      </c>
      <c r="F1111" s="8">
        <v>45029</v>
      </c>
      <c r="G1111" t="str">
        <f t="shared" si="55"/>
        <v>inn</v>
      </c>
      <c r="H1111" s="6" t="s">
        <v>238</v>
      </c>
      <c r="I1111" t="b">
        <f t="shared" si="53"/>
        <v>1</v>
      </c>
      <c r="J1111" s="6">
        <v>2.7E-2</v>
      </c>
      <c r="K1111" t="str">
        <f>IF(LEN(VLOOKUP(B1111,Sheet2!$B$2:$G$96,5,FALSE))=0,"",VLOOKUP(B1111,Sheet2!$B$2:$G$96,5,FALSE))</f>
        <v/>
      </c>
      <c r="L1111" t="str">
        <f>IF(LEN(VLOOKUP(B1111,Sheet2!$B$2:$G$96,6,FALSE))=0,"",VLOOKUP(B1111,Sheet2!$B$2:$G$96,6,FALSE))</f>
        <v/>
      </c>
      <c r="M1111" t="b">
        <f t="shared" si="54"/>
        <v>0</v>
      </c>
      <c r="N1111">
        <v>152</v>
      </c>
      <c r="O1111" t="b">
        <f>VLOOKUP(A1111,Sheet2!$A$2:$G$74,5,FALSE)</f>
        <v>0</v>
      </c>
    </row>
    <row r="1112" spans="1:15" x14ac:dyDescent="0.25">
      <c r="A1112" s="6" t="s">
        <v>99</v>
      </c>
      <c r="B1112" t="str">
        <f>VLOOKUP($A1112,Sheet2!$A$2:$B$82,2,FALSE)</f>
        <v>PCB 28</v>
      </c>
      <c r="C1112" s="6" t="s">
        <v>121</v>
      </c>
      <c r="D1112" t="str">
        <f>VLOOKUP(A1112,Sheet2!$A$2:$G$96,3,FALSE)</f>
        <v>org milj</v>
      </c>
      <c r="E1112" t="str">
        <f>VLOOKUP(A1112,Sheet2!$A$2:$G$96,4,FALSE)</f>
        <v>PCB</v>
      </c>
      <c r="F1112" s="8">
        <v>45029</v>
      </c>
      <c r="G1112" t="str">
        <f t="shared" si="55"/>
        <v>inn</v>
      </c>
      <c r="H1112" s="6" t="s">
        <v>119</v>
      </c>
      <c r="I1112" t="b">
        <f t="shared" si="53"/>
        <v>1</v>
      </c>
      <c r="J1112" s="6" t="s">
        <v>119</v>
      </c>
      <c r="K1112" t="str">
        <f>IF(LEN(VLOOKUP(B1112,Sheet2!$B$2:$G$96,5,FALSE))=0,"",VLOOKUP(B1112,Sheet2!$B$2:$G$96,5,FALSE))</f>
        <v/>
      </c>
      <c r="L1112" t="str">
        <f>IF(LEN(VLOOKUP(B1112,Sheet2!$B$2:$G$96,6,FALSE))=0,"",VLOOKUP(B1112,Sheet2!$B$2:$G$96,6,FALSE))</f>
        <v/>
      </c>
      <c r="M1112" t="b">
        <f t="shared" si="54"/>
        <v>0</v>
      </c>
      <c r="N1112">
        <v>152</v>
      </c>
      <c r="O1112" t="b">
        <f>VLOOKUP(A1112,Sheet2!$A$2:$G$74,5,FALSE)</f>
        <v>0</v>
      </c>
    </row>
    <row r="1113" spans="1:15" x14ac:dyDescent="0.25">
      <c r="A1113" s="6" t="s">
        <v>100</v>
      </c>
      <c r="B1113" t="str">
        <f>VLOOKUP($A1113,Sheet2!$A$2:$B$82,2,FALSE)</f>
        <v>PCB 52</v>
      </c>
      <c r="C1113" s="6" t="s">
        <v>121</v>
      </c>
      <c r="D1113" t="str">
        <f>VLOOKUP(A1113,Sheet2!$A$2:$G$96,3,FALSE)</f>
        <v>org milj</v>
      </c>
      <c r="E1113" t="str">
        <f>VLOOKUP(A1113,Sheet2!$A$2:$G$96,4,FALSE)</f>
        <v>PCB</v>
      </c>
      <c r="F1113" s="8">
        <v>45029</v>
      </c>
      <c r="G1113" t="str">
        <f t="shared" si="55"/>
        <v>inn</v>
      </c>
      <c r="H1113" s="6" t="s">
        <v>119</v>
      </c>
      <c r="I1113" t="b">
        <f t="shared" si="53"/>
        <v>1</v>
      </c>
      <c r="J1113" s="6" t="s">
        <v>119</v>
      </c>
      <c r="K1113" t="str">
        <f>IF(LEN(VLOOKUP(B1113,Sheet2!$B$2:$G$96,5,FALSE))=0,"",VLOOKUP(B1113,Sheet2!$B$2:$G$96,5,FALSE))</f>
        <v/>
      </c>
      <c r="L1113" t="str">
        <f>IF(LEN(VLOOKUP(B1113,Sheet2!$B$2:$G$96,6,FALSE))=0,"",VLOOKUP(B1113,Sheet2!$B$2:$G$96,6,FALSE))</f>
        <v/>
      </c>
      <c r="M1113" t="b">
        <f t="shared" si="54"/>
        <v>0</v>
      </c>
      <c r="N1113">
        <v>152</v>
      </c>
      <c r="O1113" t="b">
        <f>VLOOKUP(A1113,Sheet2!$A$2:$G$74,5,FALSE)</f>
        <v>0</v>
      </c>
    </row>
    <row r="1114" spans="1:15" x14ac:dyDescent="0.25">
      <c r="A1114" s="6" t="s">
        <v>101</v>
      </c>
      <c r="B1114" t="str">
        <f>VLOOKUP($A1114,Sheet2!$A$2:$B$82,2,FALSE)</f>
        <v>PCB 101</v>
      </c>
      <c r="C1114" s="6" t="s">
        <v>121</v>
      </c>
      <c r="D1114" t="str">
        <f>VLOOKUP(A1114,Sheet2!$A$2:$G$96,3,FALSE)</f>
        <v>org milj</v>
      </c>
      <c r="E1114" t="str">
        <f>VLOOKUP(A1114,Sheet2!$A$2:$G$96,4,FALSE)</f>
        <v>PCB</v>
      </c>
      <c r="F1114" s="8">
        <v>45029</v>
      </c>
      <c r="G1114" t="str">
        <f t="shared" si="55"/>
        <v>inn</v>
      </c>
      <c r="H1114" s="6" t="s">
        <v>119</v>
      </c>
      <c r="I1114" t="b">
        <f t="shared" si="53"/>
        <v>1</v>
      </c>
      <c r="J1114" s="6" t="s">
        <v>119</v>
      </c>
      <c r="K1114" t="str">
        <f>IF(LEN(VLOOKUP(B1114,Sheet2!$B$2:$G$96,5,FALSE))=0,"",VLOOKUP(B1114,Sheet2!$B$2:$G$96,5,FALSE))</f>
        <v/>
      </c>
      <c r="L1114" t="str">
        <f>IF(LEN(VLOOKUP(B1114,Sheet2!$B$2:$G$96,6,FALSE))=0,"",VLOOKUP(B1114,Sheet2!$B$2:$G$96,6,FALSE))</f>
        <v/>
      </c>
      <c r="M1114" t="b">
        <f t="shared" si="54"/>
        <v>0</v>
      </c>
      <c r="N1114">
        <v>152</v>
      </c>
      <c r="O1114" t="b">
        <f>VLOOKUP(A1114,Sheet2!$A$2:$G$74,5,FALSE)</f>
        <v>0</v>
      </c>
    </row>
    <row r="1115" spans="1:15" x14ac:dyDescent="0.25">
      <c r="A1115" s="6" t="s">
        <v>102</v>
      </c>
      <c r="B1115" t="str">
        <f>VLOOKUP($A1115,Sheet2!$A$2:$B$82,2,FALSE)</f>
        <v>PCB 118</v>
      </c>
      <c r="C1115" s="6" t="s">
        <v>121</v>
      </c>
      <c r="D1115" t="str">
        <f>VLOOKUP(A1115,Sheet2!$A$2:$G$96,3,FALSE)</f>
        <v>org milj</v>
      </c>
      <c r="E1115" t="str">
        <f>VLOOKUP(A1115,Sheet2!$A$2:$G$96,4,FALSE)</f>
        <v>PCB</v>
      </c>
      <c r="F1115" s="8">
        <v>45029</v>
      </c>
      <c r="G1115" t="str">
        <f t="shared" si="55"/>
        <v>inn</v>
      </c>
      <c r="H1115" s="6" t="s">
        <v>119</v>
      </c>
      <c r="I1115" t="b">
        <f t="shared" si="53"/>
        <v>1</v>
      </c>
      <c r="J1115" s="6" t="s">
        <v>119</v>
      </c>
      <c r="K1115" t="str">
        <f>IF(LEN(VLOOKUP(B1115,Sheet2!$B$2:$G$96,5,FALSE))=0,"",VLOOKUP(B1115,Sheet2!$B$2:$G$96,5,FALSE))</f>
        <v/>
      </c>
      <c r="L1115" t="str">
        <f>IF(LEN(VLOOKUP(B1115,Sheet2!$B$2:$G$96,6,FALSE))=0,"",VLOOKUP(B1115,Sheet2!$B$2:$G$96,6,FALSE))</f>
        <v/>
      </c>
      <c r="M1115" t="b">
        <f t="shared" si="54"/>
        <v>0</v>
      </c>
      <c r="N1115">
        <v>152</v>
      </c>
      <c r="O1115" t="b">
        <f>VLOOKUP(A1115,Sheet2!$A$2:$G$74,5,FALSE)</f>
        <v>0</v>
      </c>
    </row>
    <row r="1116" spans="1:15" x14ac:dyDescent="0.25">
      <c r="A1116" s="6" t="s">
        <v>103</v>
      </c>
      <c r="B1116" t="str">
        <f>VLOOKUP($A1116,Sheet2!$A$2:$B$82,2,FALSE)</f>
        <v>PCB 138</v>
      </c>
      <c r="C1116" s="6" t="s">
        <v>121</v>
      </c>
      <c r="D1116" t="str">
        <f>VLOOKUP(A1116,Sheet2!$A$2:$G$96,3,FALSE)</f>
        <v>org milj</v>
      </c>
      <c r="E1116" t="str">
        <f>VLOOKUP(A1116,Sheet2!$A$2:$G$96,4,FALSE)</f>
        <v>PCB</v>
      </c>
      <c r="F1116" s="8">
        <v>45029</v>
      </c>
      <c r="G1116" t="str">
        <f t="shared" si="55"/>
        <v>inn</v>
      </c>
      <c r="H1116" s="6" t="s">
        <v>119</v>
      </c>
      <c r="I1116" t="b">
        <f t="shared" si="53"/>
        <v>1</v>
      </c>
      <c r="J1116" s="6" t="s">
        <v>119</v>
      </c>
      <c r="K1116" t="str">
        <f>IF(LEN(VLOOKUP(B1116,Sheet2!$B$2:$G$96,5,FALSE))=0,"",VLOOKUP(B1116,Sheet2!$B$2:$G$96,5,FALSE))</f>
        <v/>
      </c>
      <c r="L1116" t="str">
        <f>IF(LEN(VLOOKUP(B1116,Sheet2!$B$2:$G$96,6,FALSE))=0,"",VLOOKUP(B1116,Sheet2!$B$2:$G$96,6,FALSE))</f>
        <v/>
      </c>
      <c r="M1116" t="b">
        <f t="shared" si="54"/>
        <v>0</v>
      </c>
      <c r="N1116">
        <v>152</v>
      </c>
      <c r="O1116" t="b">
        <f>VLOOKUP(A1116,Sheet2!$A$2:$G$74,5,FALSE)</f>
        <v>0</v>
      </c>
    </row>
    <row r="1117" spans="1:15" x14ac:dyDescent="0.25">
      <c r="A1117" s="6" t="s">
        <v>104</v>
      </c>
      <c r="B1117" t="str">
        <f>VLOOKUP($A1117,Sheet2!$A$2:$B$82,2,FALSE)</f>
        <v>PCB 153</v>
      </c>
      <c r="C1117" s="6" t="s">
        <v>121</v>
      </c>
      <c r="D1117" t="str">
        <f>VLOOKUP(A1117,Sheet2!$A$2:$G$96,3,FALSE)</f>
        <v>org milj</v>
      </c>
      <c r="E1117" t="str">
        <f>VLOOKUP(A1117,Sheet2!$A$2:$G$96,4,FALSE)</f>
        <v>PCB</v>
      </c>
      <c r="F1117" s="8">
        <v>45029</v>
      </c>
      <c r="G1117" t="str">
        <f t="shared" si="55"/>
        <v>inn</v>
      </c>
      <c r="H1117" s="6" t="s">
        <v>119</v>
      </c>
      <c r="I1117" t="b">
        <f t="shared" si="53"/>
        <v>1</v>
      </c>
      <c r="J1117" s="6" t="s">
        <v>119</v>
      </c>
      <c r="K1117" t="str">
        <f>IF(LEN(VLOOKUP(B1117,Sheet2!$B$2:$G$96,5,FALSE))=0,"",VLOOKUP(B1117,Sheet2!$B$2:$G$96,5,FALSE))</f>
        <v/>
      </c>
      <c r="L1117" t="str">
        <f>IF(LEN(VLOOKUP(B1117,Sheet2!$B$2:$G$96,6,FALSE))=0,"",VLOOKUP(B1117,Sheet2!$B$2:$G$96,6,FALSE))</f>
        <v/>
      </c>
      <c r="M1117" t="b">
        <f t="shared" si="54"/>
        <v>0</v>
      </c>
      <c r="N1117">
        <v>152</v>
      </c>
      <c r="O1117" t="b">
        <f>VLOOKUP(A1117,Sheet2!$A$2:$G$74,5,FALSE)</f>
        <v>0</v>
      </c>
    </row>
    <row r="1118" spans="1:15" x14ac:dyDescent="0.25">
      <c r="A1118" s="6" t="s">
        <v>105</v>
      </c>
      <c r="B1118" t="str">
        <f>VLOOKUP($A1118,Sheet2!$A$2:$B$82,2,FALSE)</f>
        <v>PCB 180</v>
      </c>
      <c r="C1118" s="6" t="s">
        <v>121</v>
      </c>
      <c r="D1118" t="str">
        <f>VLOOKUP(A1118,Sheet2!$A$2:$G$96,3,FALSE)</f>
        <v>org milj</v>
      </c>
      <c r="E1118" t="str">
        <f>VLOOKUP(A1118,Sheet2!$A$2:$G$96,4,FALSE)</f>
        <v>PCB</v>
      </c>
      <c r="F1118" s="8">
        <v>45029</v>
      </c>
      <c r="G1118" t="str">
        <f t="shared" si="55"/>
        <v>inn</v>
      </c>
      <c r="H1118" s="6" t="s">
        <v>119</v>
      </c>
      <c r="I1118" t="b">
        <f t="shared" si="53"/>
        <v>1</v>
      </c>
      <c r="J1118" s="6" t="s">
        <v>119</v>
      </c>
      <c r="K1118">
        <f>IF(LEN(VLOOKUP(B1118,Sheet2!$B$2:$G$96,5,FALSE))=0,"",VLOOKUP(B1118,Sheet2!$B$2:$G$96,5,FALSE))</f>
        <v>500</v>
      </c>
      <c r="L1118" t="str">
        <f>IF(LEN(VLOOKUP(B1118,Sheet2!$B$2:$G$96,6,FALSE))=0,"",VLOOKUP(B1118,Sheet2!$B$2:$G$96,6,FALSE))</f>
        <v/>
      </c>
      <c r="M1118" t="b">
        <f t="shared" si="54"/>
        <v>1</v>
      </c>
      <c r="N1118">
        <v>152</v>
      </c>
      <c r="O1118" t="b">
        <f>VLOOKUP(A1118,Sheet2!$A$2:$G$74,5,FALSE)</f>
        <v>0</v>
      </c>
    </row>
    <row r="1119" spans="1:15" x14ac:dyDescent="0.25">
      <c r="A1119" s="6" t="s">
        <v>106</v>
      </c>
      <c r="B1119" t="str">
        <f>VLOOKUP($A1119,Sheet2!$A$2:$B$82,2,FALSE)</f>
        <v>Sum PCB-7</v>
      </c>
      <c r="C1119" s="6" t="s">
        <v>121</v>
      </c>
      <c r="D1119" t="str">
        <f>VLOOKUP(A1119,Sheet2!$A$2:$G$96,3,FALSE)</f>
        <v>org milj</v>
      </c>
      <c r="E1119" t="str">
        <f>VLOOKUP(A1119,Sheet2!$A$2:$G$96,4,FALSE)</f>
        <v>PCB</v>
      </c>
      <c r="F1119" s="8">
        <v>45029</v>
      </c>
      <c r="G1119" t="str">
        <f t="shared" si="55"/>
        <v>inn</v>
      </c>
      <c r="H1119" s="6" t="s">
        <v>119</v>
      </c>
      <c r="I1119" t="b">
        <f t="shared" si="53"/>
        <v>1</v>
      </c>
      <c r="J1119" s="6" t="s">
        <v>119</v>
      </c>
      <c r="K1119" t="str">
        <f>IF(LEN(VLOOKUP(B1119,Sheet2!$B$2:$G$96,5,FALSE))=0,"",VLOOKUP(B1119,Sheet2!$B$2:$G$96,5,FALSE))</f>
        <v/>
      </c>
      <c r="L1119" t="str">
        <f>IF(LEN(VLOOKUP(B1119,Sheet2!$B$2:$G$96,6,FALSE))=0,"",VLOOKUP(B1119,Sheet2!$B$2:$G$96,6,FALSE))</f>
        <v/>
      </c>
      <c r="M1119" t="b">
        <f t="shared" si="54"/>
        <v>0</v>
      </c>
      <c r="N1119">
        <v>152</v>
      </c>
      <c r="O1119" t="b">
        <f>VLOOKUP(A1119,Sheet2!$A$2:$G$74,5,FALSE)</f>
        <v>0</v>
      </c>
    </row>
    <row r="1120" spans="1:15" x14ac:dyDescent="0.25">
      <c r="A1120" s="6" t="s">
        <v>107</v>
      </c>
      <c r="B1120" t="str">
        <f>VLOOKUP($A1120,Sheet2!$A$2:$B$82,2,FALSE)</f>
        <v>Nap</v>
      </c>
      <c r="C1120" s="6" t="s">
        <v>121</v>
      </c>
      <c r="D1120" t="str">
        <f>VLOOKUP(A1120,Sheet2!$A$2:$G$96,3,FALSE)</f>
        <v>org milj</v>
      </c>
      <c r="E1120" t="str">
        <f>VLOOKUP(A1120,Sheet2!$A$2:$G$96,4,FALSE)</f>
        <v>PAH</v>
      </c>
      <c r="F1120" s="8">
        <v>45029</v>
      </c>
      <c r="G1120" t="str">
        <f t="shared" si="55"/>
        <v>inn</v>
      </c>
      <c r="H1120" s="6" t="s">
        <v>119</v>
      </c>
      <c r="I1120" t="b">
        <f t="shared" si="53"/>
        <v>1</v>
      </c>
      <c r="J1120" s="6" t="s">
        <v>119</v>
      </c>
      <c r="K1120" t="str">
        <f>IF(LEN(VLOOKUP(B1120,Sheet2!$B$2:$G$96,5,FALSE))=0,"",VLOOKUP(B1120,Sheet2!$B$2:$G$96,5,FALSE))</f>
        <v/>
      </c>
      <c r="L1120" t="str">
        <f>IF(LEN(VLOOKUP(B1120,Sheet2!$B$2:$G$96,6,FALSE))=0,"",VLOOKUP(B1120,Sheet2!$B$2:$G$96,6,FALSE))</f>
        <v/>
      </c>
      <c r="M1120" t="b">
        <f t="shared" si="54"/>
        <v>0</v>
      </c>
      <c r="N1120">
        <v>152</v>
      </c>
      <c r="O1120" t="b">
        <f>VLOOKUP(A1120,Sheet2!$A$2:$G$74,5,FALSE)</f>
        <v>0</v>
      </c>
    </row>
    <row r="1121" spans="1:15" x14ac:dyDescent="0.25">
      <c r="A1121" s="6" t="s">
        <v>108</v>
      </c>
      <c r="B1121" t="str">
        <f>VLOOKUP($A1121,Sheet2!$A$2:$B$82,2,FALSE)</f>
        <v>Acy</v>
      </c>
      <c r="C1121" s="6" t="s">
        <v>121</v>
      </c>
      <c r="D1121" t="str">
        <f>VLOOKUP(A1121,Sheet2!$A$2:$G$96,3,FALSE)</f>
        <v>org milj</v>
      </c>
      <c r="E1121" t="str">
        <f>VLOOKUP(A1121,Sheet2!$A$2:$G$96,4,FALSE)</f>
        <v>PAH</v>
      </c>
      <c r="F1121" s="8">
        <v>45029</v>
      </c>
      <c r="G1121" t="str">
        <f t="shared" si="55"/>
        <v>inn</v>
      </c>
      <c r="H1121" s="6" t="s">
        <v>119</v>
      </c>
      <c r="I1121" t="b">
        <f t="shared" si="53"/>
        <v>1</v>
      </c>
      <c r="J1121" s="6" t="s">
        <v>119</v>
      </c>
      <c r="K1121" t="str">
        <f>IF(LEN(VLOOKUP(B1121,Sheet2!$B$2:$G$96,5,FALSE))=0,"",VLOOKUP(B1121,Sheet2!$B$2:$G$96,5,FALSE))</f>
        <v/>
      </c>
      <c r="L1121" t="str">
        <f>IF(LEN(VLOOKUP(B1121,Sheet2!$B$2:$G$96,6,FALSE))=0,"",VLOOKUP(B1121,Sheet2!$B$2:$G$96,6,FALSE))</f>
        <v/>
      </c>
      <c r="M1121" t="b">
        <f t="shared" si="54"/>
        <v>0</v>
      </c>
      <c r="N1121">
        <v>152</v>
      </c>
      <c r="O1121" t="b">
        <f>VLOOKUP(A1121,Sheet2!$A$2:$G$74,5,FALSE)</f>
        <v>0</v>
      </c>
    </row>
    <row r="1122" spans="1:15" x14ac:dyDescent="0.25">
      <c r="A1122" s="6" t="s">
        <v>109</v>
      </c>
      <c r="B1122" t="str">
        <f>VLOOKUP($A1122,Sheet2!$A$2:$B$82,2,FALSE)</f>
        <v>Ace</v>
      </c>
      <c r="C1122" s="6" t="s">
        <v>121</v>
      </c>
      <c r="D1122" t="str">
        <f>VLOOKUP(A1122,Sheet2!$A$2:$G$96,3,FALSE)</f>
        <v>org milj</v>
      </c>
      <c r="E1122" t="str">
        <f>VLOOKUP(A1122,Sheet2!$A$2:$G$96,4,FALSE)</f>
        <v>PAH</v>
      </c>
      <c r="F1122" s="8">
        <v>45029</v>
      </c>
      <c r="G1122" t="str">
        <f t="shared" si="55"/>
        <v>inn</v>
      </c>
      <c r="H1122" s="6" t="s">
        <v>119</v>
      </c>
      <c r="I1122" t="b">
        <f t="shared" si="53"/>
        <v>1</v>
      </c>
      <c r="J1122" s="6" t="s">
        <v>119</v>
      </c>
      <c r="K1122" t="str">
        <f>IF(LEN(VLOOKUP(B1122,Sheet2!$B$2:$G$96,5,FALSE))=0,"",VLOOKUP(B1122,Sheet2!$B$2:$G$96,5,FALSE))</f>
        <v/>
      </c>
      <c r="L1122" t="str">
        <f>IF(LEN(VLOOKUP(B1122,Sheet2!$B$2:$G$96,6,FALSE))=0,"",VLOOKUP(B1122,Sheet2!$B$2:$G$96,6,FALSE))</f>
        <v/>
      </c>
      <c r="M1122" t="b">
        <f t="shared" si="54"/>
        <v>0</v>
      </c>
      <c r="N1122">
        <v>152</v>
      </c>
      <c r="O1122" t="b">
        <f>VLOOKUP(A1122,Sheet2!$A$2:$G$74,5,FALSE)</f>
        <v>0</v>
      </c>
    </row>
    <row r="1123" spans="1:15" x14ac:dyDescent="0.25">
      <c r="A1123" s="6" t="s">
        <v>110</v>
      </c>
      <c r="B1123" t="str">
        <f>VLOOKUP($A1123,Sheet2!$A$2:$B$82,2,FALSE)</f>
        <v>Flu</v>
      </c>
      <c r="C1123" s="6" t="s">
        <v>121</v>
      </c>
      <c r="D1123" t="str">
        <f>VLOOKUP(A1123,Sheet2!$A$2:$G$96,3,FALSE)</f>
        <v>org milj</v>
      </c>
      <c r="E1123" t="str">
        <f>VLOOKUP(A1123,Sheet2!$A$2:$G$96,4,FALSE)</f>
        <v>PAH</v>
      </c>
      <c r="F1123" s="8">
        <v>45029</v>
      </c>
      <c r="G1123" t="str">
        <f t="shared" si="55"/>
        <v>inn</v>
      </c>
      <c r="H1123" s="6" t="s">
        <v>119</v>
      </c>
      <c r="I1123" t="b">
        <f t="shared" si="53"/>
        <v>1</v>
      </c>
      <c r="J1123" s="6" t="s">
        <v>119</v>
      </c>
      <c r="K1123" t="str">
        <f>IF(LEN(VLOOKUP(B1123,Sheet2!$B$2:$G$96,5,FALSE))=0,"",VLOOKUP(B1123,Sheet2!$B$2:$G$96,5,FALSE))</f>
        <v/>
      </c>
      <c r="L1123" t="str">
        <f>IF(LEN(VLOOKUP(B1123,Sheet2!$B$2:$G$96,6,FALSE))=0,"",VLOOKUP(B1123,Sheet2!$B$2:$G$96,6,FALSE))</f>
        <v/>
      </c>
      <c r="M1123" t="b">
        <f t="shared" si="54"/>
        <v>0</v>
      </c>
      <c r="N1123">
        <v>152</v>
      </c>
      <c r="O1123" t="b">
        <f>VLOOKUP(A1123,Sheet2!$A$2:$G$74,5,FALSE)</f>
        <v>0</v>
      </c>
    </row>
    <row r="1124" spans="1:15" x14ac:dyDescent="0.25">
      <c r="A1124" s="6" t="s">
        <v>111</v>
      </c>
      <c r="B1124" t="str">
        <f>VLOOKUP($A1124,Sheet2!$A$2:$B$82,2,FALSE)</f>
        <v>Phen</v>
      </c>
      <c r="C1124" s="6" t="s">
        <v>121</v>
      </c>
      <c r="D1124" t="str">
        <f>VLOOKUP(A1124,Sheet2!$A$2:$G$96,3,FALSE)</f>
        <v>org milj</v>
      </c>
      <c r="E1124" t="str">
        <f>VLOOKUP(A1124,Sheet2!$A$2:$G$96,4,FALSE)</f>
        <v>PAH</v>
      </c>
      <c r="F1124" s="8">
        <v>45029</v>
      </c>
      <c r="G1124" t="str">
        <f t="shared" si="55"/>
        <v>inn</v>
      </c>
      <c r="H1124" s="6" t="s">
        <v>119</v>
      </c>
      <c r="I1124" t="b">
        <f t="shared" si="53"/>
        <v>1</v>
      </c>
      <c r="J1124" s="6" t="s">
        <v>119</v>
      </c>
      <c r="K1124" t="str">
        <f>IF(LEN(VLOOKUP(B1124,Sheet2!$B$2:$G$96,5,FALSE))=0,"",VLOOKUP(B1124,Sheet2!$B$2:$G$96,5,FALSE))</f>
        <v/>
      </c>
      <c r="L1124" t="str">
        <f>IF(LEN(VLOOKUP(B1124,Sheet2!$B$2:$G$96,6,FALSE))=0,"",VLOOKUP(B1124,Sheet2!$B$2:$G$96,6,FALSE))</f>
        <v/>
      </c>
      <c r="M1124" t="b">
        <f t="shared" si="54"/>
        <v>0</v>
      </c>
      <c r="N1124">
        <v>152</v>
      </c>
      <c r="O1124" t="b">
        <f>VLOOKUP(A1124,Sheet2!$A$2:$G$74,5,FALSE)</f>
        <v>0</v>
      </c>
    </row>
    <row r="1125" spans="1:15" x14ac:dyDescent="0.25">
      <c r="A1125" s="6" t="s">
        <v>112</v>
      </c>
      <c r="B1125" t="str">
        <f>VLOOKUP($A1125,Sheet2!$A$2:$B$82,2,FALSE)</f>
        <v>Ant</v>
      </c>
      <c r="C1125" s="6" t="s">
        <v>121</v>
      </c>
      <c r="D1125" t="str">
        <f>VLOOKUP(A1125,Sheet2!$A$2:$G$96,3,FALSE)</f>
        <v>org milj</v>
      </c>
      <c r="E1125" t="str">
        <f>VLOOKUP(A1125,Sheet2!$A$2:$G$96,4,FALSE)</f>
        <v>PAH</v>
      </c>
      <c r="F1125" s="8">
        <v>45029</v>
      </c>
      <c r="G1125" t="str">
        <f t="shared" si="55"/>
        <v>inn</v>
      </c>
      <c r="H1125" s="6" t="s">
        <v>119</v>
      </c>
      <c r="I1125" t="b">
        <f t="shared" si="53"/>
        <v>1</v>
      </c>
      <c r="J1125" s="6" t="s">
        <v>119</v>
      </c>
      <c r="K1125" t="str">
        <f>IF(LEN(VLOOKUP(B1125,Sheet2!$B$2:$G$96,5,FALSE))=0,"",VLOOKUP(B1125,Sheet2!$B$2:$G$96,5,FALSE))</f>
        <v/>
      </c>
      <c r="L1125" t="str">
        <f>IF(LEN(VLOOKUP(B1125,Sheet2!$B$2:$G$96,6,FALSE))=0,"",VLOOKUP(B1125,Sheet2!$B$2:$G$96,6,FALSE))</f>
        <v/>
      </c>
      <c r="M1125" t="b">
        <f t="shared" si="54"/>
        <v>0</v>
      </c>
      <c r="N1125">
        <v>152</v>
      </c>
      <c r="O1125" t="b">
        <f>VLOOKUP(A1125,Sheet2!$A$2:$G$74,5,FALSE)</f>
        <v>0</v>
      </c>
    </row>
    <row r="1126" spans="1:15" x14ac:dyDescent="0.25">
      <c r="A1126" s="6" t="s">
        <v>113</v>
      </c>
      <c r="B1126" t="str">
        <f>VLOOKUP($A1126,Sheet2!$A$2:$B$82,2,FALSE)</f>
        <v>Flt</v>
      </c>
      <c r="C1126" s="6" t="s">
        <v>121</v>
      </c>
      <c r="D1126" t="str">
        <f>VLOOKUP(A1126,Sheet2!$A$2:$G$96,3,FALSE)</f>
        <v>org milj</v>
      </c>
      <c r="E1126" t="str">
        <f>VLOOKUP(A1126,Sheet2!$A$2:$G$96,4,FALSE)</f>
        <v>PAH</v>
      </c>
      <c r="F1126" s="8">
        <v>45029</v>
      </c>
      <c r="G1126" t="str">
        <f t="shared" si="55"/>
        <v>inn</v>
      </c>
      <c r="H1126" s="6" t="s">
        <v>119</v>
      </c>
      <c r="I1126" t="b">
        <f t="shared" si="53"/>
        <v>1</v>
      </c>
      <c r="J1126" s="6" t="s">
        <v>119</v>
      </c>
      <c r="K1126" t="str">
        <f>IF(LEN(VLOOKUP(B1126,Sheet2!$B$2:$G$96,5,FALSE))=0,"",VLOOKUP(B1126,Sheet2!$B$2:$G$96,5,FALSE))</f>
        <v/>
      </c>
      <c r="L1126" t="str">
        <f>IF(LEN(VLOOKUP(B1126,Sheet2!$B$2:$G$96,6,FALSE))=0,"",VLOOKUP(B1126,Sheet2!$B$2:$G$96,6,FALSE))</f>
        <v/>
      </c>
      <c r="M1126" t="b">
        <f t="shared" si="54"/>
        <v>0</v>
      </c>
      <c r="N1126">
        <v>152</v>
      </c>
      <c r="O1126" t="b">
        <f>VLOOKUP(A1126,Sheet2!$A$2:$G$74,5,FALSE)</f>
        <v>0</v>
      </c>
    </row>
    <row r="1127" spans="1:15" x14ac:dyDescent="0.25">
      <c r="A1127" s="6" t="s">
        <v>114</v>
      </c>
      <c r="B1127" t="str">
        <f>VLOOKUP($A1127,Sheet2!$A$2:$B$82,2,FALSE)</f>
        <v>Pyr</v>
      </c>
      <c r="C1127" s="6" t="s">
        <v>121</v>
      </c>
      <c r="D1127" t="str">
        <f>VLOOKUP(A1127,Sheet2!$A$2:$G$96,3,FALSE)</f>
        <v>org milj</v>
      </c>
      <c r="E1127" t="str">
        <f>VLOOKUP(A1127,Sheet2!$A$2:$G$96,4,FALSE)</f>
        <v>PAH</v>
      </c>
      <c r="F1127" s="8">
        <v>45029</v>
      </c>
      <c r="G1127" t="str">
        <f t="shared" si="55"/>
        <v>inn</v>
      </c>
      <c r="H1127" s="6" t="s">
        <v>119</v>
      </c>
      <c r="I1127" t="b">
        <f t="shared" si="53"/>
        <v>1</v>
      </c>
      <c r="J1127" s="6" t="s">
        <v>119</v>
      </c>
      <c r="K1127" t="str">
        <f>IF(LEN(VLOOKUP(B1127,Sheet2!$B$2:$G$96,5,FALSE))=0,"",VLOOKUP(B1127,Sheet2!$B$2:$G$96,5,FALSE))</f>
        <v/>
      </c>
      <c r="L1127" t="str">
        <f>IF(LEN(VLOOKUP(B1127,Sheet2!$B$2:$G$96,6,FALSE))=0,"",VLOOKUP(B1127,Sheet2!$B$2:$G$96,6,FALSE))</f>
        <v/>
      </c>
      <c r="M1127" t="b">
        <f t="shared" si="54"/>
        <v>0</v>
      </c>
      <c r="N1127">
        <v>152</v>
      </c>
      <c r="O1127" t="b">
        <f>VLOOKUP(A1127,Sheet2!$A$2:$G$74,5,FALSE)</f>
        <v>0</v>
      </c>
    </row>
    <row r="1128" spans="1:15" x14ac:dyDescent="0.25">
      <c r="A1128" s="6" t="s">
        <v>153</v>
      </c>
      <c r="B1128" t="str">
        <f>VLOOKUP($A1128,Sheet2!$A$2:$B$82,2,FALSE)</f>
        <v>B(a)A</v>
      </c>
      <c r="C1128" s="6" t="s">
        <v>121</v>
      </c>
      <c r="D1128" t="str">
        <f>VLOOKUP(A1128,Sheet2!$A$2:$G$96,3,FALSE)</f>
        <v>org milj</v>
      </c>
      <c r="E1128" t="str">
        <f>VLOOKUP(A1128,Sheet2!$A$2:$G$96,4,FALSE)</f>
        <v>PAH</v>
      </c>
      <c r="F1128" s="8">
        <v>45029</v>
      </c>
      <c r="G1128" t="str">
        <f t="shared" si="55"/>
        <v>inn</v>
      </c>
      <c r="H1128" s="6" t="s">
        <v>119</v>
      </c>
      <c r="I1128" t="b">
        <f t="shared" si="53"/>
        <v>1</v>
      </c>
      <c r="J1128" s="6" t="s">
        <v>119</v>
      </c>
      <c r="K1128" t="str">
        <f>IF(LEN(VLOOKUP(B1128,Sheet2!$B$2:$G$96,5,FALSE))=0,"",VLOOKUP(B1128,Sheet2!$B$2:$G$96,5,FALSE))</f>
        <v/>
      </c>
      <c r="L1128" t="str">
        <f>IF(LEN(VLOOKUP(B1128,Sheet2!$B$2:$G$96,6,FALSE))=0,"",VLOOKUP(B1128,Sheet2!$B$2:$G$96,6,FALSE))</f>
        <v/>
      </c>
      <c r="M1128" t="b">
        <f t="shared" si="54"/>
        <v>0</v>
      </c>
      <c r="N1128">
        <v>152</v>
      </c>
      <c r="O1128" t="b">
        <f>VLOOKUP(A1128,Sheet2!$A$2:$G$74,5,FALSE)</f>
        <v>0</v>
      </c>
    </row>
    <row r="1129" spans="1:15" x14ac:dyDescent="0.25">
      <c r="A1129" s="6" t="s">
        <v>154</v>
      </c>
      <c r="B1129" t="str">
        <f>VLOOKUP($A1129,Sheet2!$A$2:$B$82,2,FALSE)</f>
        <v>Cry</v>
      </c>
      <c r="C1129" s="6" t="s">
        <v>121</v>
      </c>
      <c r="D1129" t="str">
        <f>VLOOKUP(A1129,Sheet2!$A$2:$G$96,3,FALSE)</f>
        <v>org milj</v>
      </c>
      <c r="E1129" t="str">
        <f>VLOOKUP(A1129,Sheet2!$A$2:$G$96,4,FALSE)</f>
        <v>PAH</v>
      </c>
      <c r="F1129" s="8">
        <v>45029</v>
      </c>
      <c r="G1129" t="str">
        <f t="shared" si="55"/>
        <v>inn</v>
      </c>
      <c r="H1129" s="6" t="s">
        <v>119</v>
      </c>
      <c r="I1129" t="b">
        <f t="shared" si="53"/>
        <v>1</v>
      </c>
      <c r="J1129" s="6" t="s">
        <v>119</v>
      </c>
      <c r="K1129" t="str">
        <f>IF(LEN(VLOOKUP(B1129,Sheet2!$B$2:$G$96,5,FALSE))=0,"",VLOOKUP(B1129,Sheet2!$B$2:$G$96,5,FALSE))</f>
        <v/>
      </c>
      <c r="L1129" t="str">
        <f>IF(LEN(VLOOKUP(B1129,Sheet2!$B$2:$G$96,6,FALSE))=0,"",VLOOKUP(B1129,Sheet2!$B$2:$G$96,6,FALSE))</f>
        <v/>
      </c>
      <c r="M1129" t="b">
        <f t="shared" si="54"/>
        <v>0</v>
      </c>
      <c r="N1129">
        <v>152</v>
      </c>
      <c r="O1129" t="b">
        <f>VLOOKUP(A1129,Sheet2!$A$2:$G$74,5,FALSE)</f>
        <v>0</v>
      </c>
    </row>
    <row r="1130" spans="1:15" x14ac:dyDescent="0.25">
      <c r="A1130" s="6" t="s">
        <v>115</v>
      </c>
      <c r="B1130" t="str">
        <f>VLOOKUP($A1130,Sheet2!$A$2:$B$82,2,FALSE)</f>
        <v>B(b)F + B(j)F</v>
      </c>
      <c r="C1130" s="6" t="s">
        <v>121</v>
      </c>
      <c r="D1130" t="str">
        <f>VLOOKUP(A1130,Sheet2!$A$2:$G$96,3,FALSE)</f>
        <v>org milj</v>
      </c>
      <c r="E1130" t="str">
        <f>VLOOKUP(A1130,Sheet2!$A$2:$G$96,4,FALSE)</f>
        <v>PAH</v>
      </c>
      <c r="F1130" s="8">
        <v>45029</v>
      </c>
      <c r="G1130" t="str">
        <f t="shared" si="55"/>
        <v>inn</v>
      </c>
      <c r="H1130" s="6" t="s">
        <v>119</v>
      </c>
      <c r="I1130" t="b">
        <f t="shared" si="53"/>
        <v>1</v>
      </c>
      <c r="J1130" s="6" t="s">
        <v>119</v>
      </c>
      <c r="K1130" t="str">
        <f>IF(LEN(VLOOKUP(B1130,Sheet2!$B$2:$G$96,5,FALSE))=0,"",VLOOKUP(B1130,Sheet2!$B$2:$G$96,5,FALSE))</f>
        <v/>
      </c>
      <c r="L1130" t="str">
        <f>IF(LEN(VLOOKUP(B1130,Sheet2!$B$2:$G$96,6,FALSE))=0,"",VLOOKUP(B1130,Sheet2!$B$2:$G$96,6,FALSE))</f>
        <v/>
      </c>
      <c r="M1130" t="b">
        <f t="shared" si="54"/>
        <v>0</v>
      </c>
      <c r="N1130">
        <v>152</v>
      </c>
      <c r="O1130" t="b">
        <f>VLOOKUP(A1130,Sheet2!$A$2:$G$74,5,FALSE)</f>
        <v>0</v>
      </c>
    </row>
    <row r="1131" spans="1:15" x14ac:dyDescent="0.25">
      <c r="A1131" s="6" t="s">
        <v>155</v>
      </c>
      <c r="B1131" t="str">
        <f>VLOOKUP($A1131,Sheet2!$A$2:$B$82,2,FALSE)</f>
        <v>B(k)F</v>
      </c>
      <c r="C1131" s="6" t="s">
        <v>121</v>
      </c>
      <c r="D1131" t="str">
        <f>VLOOKUP(A1131,Sheet2!$A$2:$G$96,3,FALSE)</f>
        <v>org milj</v>
      </c>
      <c r="E1131" t="str">
        <f>VLOOKUP(A1131,Sheet2!$A$2:$G$96,4,FALSE)</f>
        <v>PAH</v>
      </c>
      <c r="F1131" s="8">
        <v>45029</v>
      </c>
      <c r="G1131" t="str">
        <f t="shared" si="55"/>
        <v>inn</v>
      </c>
      <c r="H1131" s="6" t="s">
        <v>119</v>
      </c>
      <c r="I1131" t="b">
        <f t="shared" si="53"/>
        <v>1</v>
      </c>
      <c r="J1131" s="6" t="s">
        <v>119</v>
      </c>
      <c r="K1131" t="str">
        <f>IF(LEN(VLOOKUP(B1131,Sheet2!$B$2:$G$96,5,FALSE))=0,"",VLOOKUP(B1131,Sheet2!$B$2:$G$96,5,FALSE))</f>
        <v/>
      </c>
      <c r="L1131" t="str">
        <f>IF(LEN(VLOOKUP(B1131,Sheet2!$B$2:$G$96,6,FALSE))=0,"",VLOOKUP(B1131,Sheet2!$B$2:$G$96,6,FALSE))</f>
        <v/>
      </c>
      <c r="M1131" t="b">
        <f t="shared" si="54"/>
        <v>0</v>
      </c>
      <c r="N1131">
        <v>152</v>
      </c>
      <c r="O1131" t="b">
        <f>VLOOKUP(A1131,Sheet2!$A$2:$G$74,5,FALSE)</f>
        <v>0</v>
      </c>
    </row>
    <row r="1132" spans="1:15" x14ac:dyDescent="0.25">
      <c r="A1132" s="6" t="s">
        <v>156</v>
      </c>
      <c r="B1132" t="str">
        <f>VLOOKUP($A1132,Sheet2!$A$2:$B$82,2,FALSE)</f>
        <v>B(a)P</v>
      </c>
      <c r="C1132" s="6" t="s">
        <v>121</v>
      </c>
      <c r="D1132" t="str">
        <f>VLOOKUP(A1132,Sheet2!$A$2:$G$96,3,FALSE)</f>
        <v>org milj</v>
      </c>
      <c r="E1132" t="str">
        <f>VLOOKUP(A1132,Sheet2!$A$2:$G$96,4,FALSE)</f>
        <v>PAH</v>
      </c>
      <c r="F1132" s="8">
        <v>45029</v>
      </c>
      <c r="G1132" t="str">
        <f t="shared" si="55"/>
        <v>inn</v>
      </c>
      <c r="H1132" s="6" t="s">
        <v>119</v>
      </c>
      <c r="I1132" t="b">
        <f t="shared" si="53"/>
        <v>1</v>
      </c>
      <c r="J1132" s="6" t="s">
        <v>119</v>
      </c>
      <c r="K1132" t="str">
        <f>IF(LEN(VLOOKUP(B1132,Sheet2!$B$2:$G$96,5,FALSE))=0,"",VLOOKUP(B1132,Sheet2!$B$2:$G$96,5,FALSE))</f>
        <v/>
      </c>
      <c r="L1132" t="str">
        <f>IF(LEN(VLOOKUP(B1132,Sheet2!$B$2:$G$96,6,FALSE))=0,"",VLOOKUP(B1132,Sheet2!$B$2:$G$96,6,FALSE))</f>
        <v/>
      </c>
      <c r="M1132" t="b">
        <f t="shared" si="54"/>
        <v>0</v>
      </c>
      <c r="N1132">
        <v>152</v>
      </c>
      <c r="O1132" t="b">
        <f>VLOOKUP(A1132,Sheet2!$A$2:$G$74,5,FALSE)</f>
        <v>0</v>
      </c>
    </row>
    <row r="1133" spans="1:15" x14ac:dyDescent="0.25">
      <c r="A1133" s="6" t="s">
        <v>157</v>
      </c>
      <c r="B1133" t="str">
        <f>VLOOKUP($A1133,Sheet2!$A$2:$B$82,2,FALSE)</f>
        <v>DB(ah)A</v>
      </c>
      <c r="C1133" s="6" t="s">
        <v>121</v>
      </c>
      <c r="D1133" t="str">
        <f>VLOOKUP(A1133,Sheet2!$A$2:$G$96,3,FALSE)</f>
        <v>org milj</v>
      </c>
      <c r="E1133" t="str">
        <f>VLOOKUP(A1133,Sheet2!$A$2:$G$96,4,FALSE)</f>
        <v>PAH</v>
      </c>
      <c r="F1133" s="8">
        <v>45029</v>
      </c>
      <c r="G1133" t="str">
        <f t="shared" si="55"/>
        <v>inn</v>
      </c>
      <c r="H1133" s="6" t="s">
        <v>119</v>
      </c>
      <c r="I1133" t="b">
        <f t="shared" si="53"/>
        <v>1</v>
      </c>
      <c r="J1133" s="6" t="s">
        <v>119</v>
      </c>
      <c r="K1133" t="str">
        <f>IF(LEN(VLOOKUP(B1133,Sheet2!$B$2:$G$96,5,FALSE))=0,"",VLOOKUP(B1133,Sheet2!$B$2:$G$96,5,FALSE))</f>
        <v/>
      </c>
      <c r="L1133" t="str">
        <f>IF(LEN(VLOOKUP(B1133,Sheet2!$B$2:$G$96,6,FALSE))=0,"",VLOOKUP(B1133,Sheet2!$B$2:$G$96,6,FALSE))</f>
        <v/>
      </c>
      <c r="M1133" t="b">
        <f t="shared" si="54"/>
        <v>0</v>
      </c>
      <c r="N1133">
        <v>152</v>
      </c>
      <c r="O1133" t="b">
        <f>VLOOKUP(A1133,Sheet2!$A$2:$G$74,5,FALSE)</f>
        <v>0</v>
      </c>
    </row>
    <row r="1134" spans="1:15" x14ac:dyDescent="0.25">
      <c r="A1134" s="6" t="s">
        <v>116</v>
      </c>
      <c r="B1134" t="str">
        <f>VLOOKUP($A1134,Sheet2!$A$2:$B$82,2,FALSE)</f>
        <v>B(ghi)P</v>
      </c>
      <c r="C1134" s="6" t="s">
        <v>121</v>
      </c>
      <c r="D1134" t="str">
        <f>VLOOKUP(A1134,Sheet2!$A$2:$G$96,3,FALSE)</f>
        <v>org milj</v>
      </c>
      <c r="E1134" t="str">
        <f>VLOOKUP(A1134,Sheet2!$A$2:$G$96,4,FALSE)</f>
        <v>PAH</v>
      </c>
      <c r="F1134" s="8">
        <v>45029</v>
      </c>
      <c r="G1134" t="str">
        <f t="shared" si="55"/>
        <v>inn</v>
      </c>
      <c r="H1134" s="6" t="s">
        <v>119</v>
      </c>
      <c r="I1134" t="b">
        <f t="shared" si="53"/>
        <v>1</v>
      </c>
      <c r="J1134" s="6" t="s">
        <v>119</v>
      </c>
      <c r="K1134" t="str">
        <f>IF(LEN(VLOOKUP(B1134,Sheet2!$B$2:$G$96,5,FALSE))=0,"",VLOOKUP(B1134,Sheet2!$B$2:$G$96,5,FALSE))</f>
        <v/>
      </c>
      <c r="L1134" t="str">
        <f>IF(LEN(VLOOKUP(B1134,Sheet2!$B$2:$G$96,6,FALSE))=0,"",VLOOKUP(B1134,Sheet2!$B$2:$G$96,6,FALSE))</f>
        <v/>
      </c>
      <c r="M1134" t="b">
        <f t="shared" si="54"/>
        <v>0</v>
      </c>
      <c r="N1134">
        <v>152</v>
      </c>
      <c r="O1134" t="b">
        <f>VLOOKUP(A1134,Sheet2!$A$2:$G$74,5,FALSE)</f>
        <v>0</v>
      </c>
    </row>
    <row r="1135" spans="1:15" x14ac:dyDescent="0.25">
      <c r="A1135" s="6" t="s">
        <v>158</v>
      </c>
      <c r="B1135" t="str">
        <f>VLOOKUP($A1135,Sheet2!$A$2:$B$82,2,FALSE)</f>
        <v>IP</v>
      </c>
      <c r="C1135" s="6" t="s">
        <v>121</v>
      </c>
      <c r="D1135" t="str">
        <f>VLOOKUP(A1135,Sheet2!$A$2:$G$96,3,FALSE)</f>
        <v>org milj</v>
      </c>
      <c r="E1135" t="str">
        <f>VLOOKUP(A1135,Sheet2!$A$2:$G$96,4,FALSE)</f>
        <v>PAH</v>
      </c>
      <c r="F1135" s="8">
        <v>45029</v>
      </c>
      <c r="G1135" t="str">
        <f t="shared" si="55"/>
        <v>inn</v>
      </c>
      <c r="H1135" s="6" t="s">
        <v>119</v>
      </c>
      <c r="I1135" t="b">
        <f t="shared" si="53"/>
        <v>1</v>
      </c>
      <c r="J1135" s="6" t="s">
        <v>119</v>
      </c>
      <c r="K1135" t="str">
        <f>IF(LEN(VLOOKUP(B1135,Sheet2!$B$2:$G$96,5,FALSE))=0,"",VLOOKUP(B1135,Sheet2!$B$2:$G$96,5,FALSE))</f>
        <v/>
      </c>
      <c r="L1135" t="str">
        <f>IF(LEN(VLOOKUP(B1135,Sheet2!$B$2:$G$96,6,FALSE))=0,"",VLOOKUP(B1135,Sheet2!$B$2:$G$96,6,FALSE))</f>
        <v/>
      </c>
      <c r="M1135" t="b">
        <f t="shared" si="54"/>
        <v>0</v>
      </c>
      <c r="N1135">
        <v>152</v>
      </c>
      <c r="O1135" t="b">
        <f>VLOOKUP(A1135,Sheet2!$A$2:$G$74,5,FALSE)</f>
        <v>0</v>
      </c>
    </row>
    <row r="1136" spans="1:15" x14ac:dyDescent="0.25">
      <c r="A1136" s="6" t="s">
        <v>176</v>
      </c>
      <c r="B1136" t="str">
        <f>VLOOKUP($A1136,Sheet2!$A$2:$B$82,2,FALSE)</f>
        <v>Sum PAH-16</v>
      </c>
      <c r="C1136" s="6" t="s">
        <v>121</v>
      </c>
      <c r="D1136" t="str">
        <f>VLOOKUP(A1136,Sheet2!$A$2:$G$96,3,FALSE)</f>
        <v>org milj</v>
      </c>
      <c r="E1136" t="str">
        <f>VLOOKUP(A1136,Sheet2!$A$2:$G$96,4,FALSE)</f>
        <v>PAH</v>
      </c>
      <c r="F1136" s="8">
        <v>45029</v>
      </c>
      <c r="G1136" t="str">
        <f t="shared" si="55"/>
        <v>inn</v>
      </c>
      <c r="H1136" s="6" t="s">
        <v>119</v>
      </c>
      <c r="I1136" t="b">
        <f t="shared" si="53"/>
        <v>1</v>
      </c>
      <c r="J1136" s="6" t="s">
        <v>119</v>
      </c>
      <c r="K1136" t="str">
        <f>IF(LEN(VLOOKUP(B1136,Sheet2!$B$2:$G$96,5,FALSE))=0,"",VLOOKUP(B1136,Sheet2!$B$2:$G$96,5,FALSE))</f>
        <v>målekrav</v>
      </c>
      <c r="L1136" t="str">
        <f>IF(LEN(VLOOKUP(B1136,Sheet2!$B$2:$G$96,6,FALSE))=0,"",VLOOKUP(B1136,Sheet2!$B$2:$G$96,6,FALSE))</f>
        <v/>
      </c>
      <c r="M1136" t="b">
        <f t="shared" si="54"/>
        <v>0</v>
      </c>
      <c r="N1136">
        <v>152</v>
      </c>
      <c r="O1136" t="b">
        <f>VLOOKUP(A1136,Sheet2!$A$2:$G$74,5,FALSE)</f>
        <v>1</v>
      </c>
    </row>
    <row r="1137" spans="1:15" x14ac:dyDescent="0.25">
      <c r="A1137" s="6" t="s">
        <v>159</v>
      </c>
      <c r="B1137" t="str">
        <f>VLOOKUP($A1137,Sheet2!$A$2:$B$82,2,FALSE)</f>
        <v>Sum PAH carc</v>
      </c>
      <c r="C1137" s="6" t="s">
        <v>121</v>
      </c>
      <c r="D1137" t="str">
        <f>VLOOKUP(A1137,Sheet2!$A$2:$G$96,3,FALSE)</f>
        <v>org milj</v>
      </c>
      <c r="E1137" t="str">
        <f>VLOOKUP(A1137,Sheet2!$A$2:$G$96,4,FALSE)</f>
        <v>PAH</v>
      </c>
      <c r="F1137" s="8">
        <v>45029</v>
      </c>
      <c r="G1137" t="str">
        <f t="shared" si="55"/>
        <v>inn</v>
      </c>
      <c r="H1137" s="6" t="s">
        <v>119</v>
      </c>
      <c r="I1137" t="b">
        <f t="shared" si="53"/>
        <v>1</v>
      </c>
      <c r="J1137" s="6" t="s">
        <v>119</v>
      </c>
      <c r="K1137" t="str">
        <f>IF(LEN(VLOOKUP(B1137,Sheet2!$B$2:$G$96,5,FALSE))=0,"",VLOOKUP(B1137,Sheet2!$B$2:$G$96,5,FALSE))</f>
        <v/>
      </c>
      <c r="L1137" t="str">
        <f>IF(LEN(VLOOKUP(B1137,Sheet2!$B$2:$G$96,6,FALSE))=0,"",VLOOKUP(B1137,Sheet2!$B$2:$G$96,6,FALSE))</f>
        <v/>
      </c>
      <c r="M1137" t="b">
        <f t="shared" si="54"/>
        <v>0</v>
      </c>
      <c r="N1137">
        <v>152</v>
      </c>
      <c r="O1137" t="b">
        <f>VLOOKUP(A1137,Sheet2!$A$2:$G$74,5,FALSE)</f>
        <v>0</v>
      </c>
    </row>
    <row r="1138" spans="1:15" x14ac:dyDescent="0.25">
      <c r="A1138" s="6" t="s">
        <v>107</v>
      </c>
      <c r="B1138" t="str">
        <f>VLOOKUP($A1138,Sheet2!$A$2:$B$82,2,FALSE)</f>
        <v>Nap</v>
      </c>
      <c r="C1138" s="6" t="s">
        <v>11</v>
      </c>
      <c r="D1138" t="str">
        <f>VLOOKUP(A1138,Sheet2!$A$2:$G$96,3,FALSE)</f>
        <v>org milj</v>
      </c>
      <c r="E1138" t="str">
        <f>VLOOKUP(A1138,Sheet2!$A$2:$G$96,4,FALSE)</f>
        <v>PAH</v>
      </c>
      <c r="F1138" s="8">
        <v>45029</v>
      </c>
      <c r="G1138" t="str">
        <f t="shared" si="55"/>
        <v>inn</v>
      </c>
      <c r="H1138" s="6">
        <v>2.5499999999999998</v>
      </c>
      <c r="I1138" t="b">
        <f t="shared" si="53"/>
        <v>0</v>
      </c>
      <c r="J1138" s="6">
        <v>2.5499999999999998</v>
      </c>
      <c r="K1138" t="str">
        <f>IF(LEN(VLOOKUP(B1138,Sheet2!$B$2:$G$96,5,FALSE))=0,"",VLOOKUP(B1138,Sheet2!$B$2:$G$96,5,FALSE))</f>
        <v/>
      </c>
      <c r="L1138" t="str">
        <f>IF(LEN(VLOOKUP(B1138,Sheet2!$B$2:$G$96,6,FALSE))=0,"",VLOOKUP(B1138,Sheet2!$B$2:$G$96,6,FALSE))</f>
        <v/>
      </c>
      <c r="M1138" t="b">
        <f t="shared" si="54"/>
        <v>0</v>
      </c>
      <c r="N1138">
        <v>152</v>
      </c>
      <c r="O1138" t="b">
        <f>VLOOKUP(A1138,Sheet2!$A$2:$G$74,5,FALSE)</f>
        <v>0</v>
      </c>
    </row>
    <row r="1139" spans="1:15" x14ac:dyDescent="0.25">
      <c r="A1139" s="6" t="s">
        <v>108</v>
      </c>
      <c r="B1139" t="str">
        <f>VLOOKUP($A1139,Sheet2!$A$2:$B$82,2,FALSE)</f>
        <v>Acy</v>
      </c>
      <c r="C1139" s="6" t="s">
        <v>11</v>
      </c>
      <c r="D1139" t="str">
        <f>VLOOKUP(A1139,Sheet2!$A$2:$G$96,3,FALSE)</f>
        <v>org milj</v>
      </c>
      <c r="E1139" t="str">
        <f>VLOOKUP(A1139,Sheet2!$A$2:$G$96,4,FALSE)</f>
        <v>PAH</v>
      </c>
      <c r="F1139" s="8">
        <v>45029</v>
      </c>
      <c r="G1139" t="str">
        <f t="shared" si="55"/>
        <v>inn</v>
      </c>
      <c r="H1139" s="6" t="s">
        <v>239</v>
      </c>
      <c r="I1139" t="b">
        <f t="shared" si="53"/>
        <v>1</v>
      </c>
      <c r="J1139" s="6">
        <v>0.04</v>
      </c>
      <c r="K1139" t="str">
        <f>IF(LEN(VLOOKUP(B1139,Sheet2!$B$2:$G$96,5,FALSE))=0,"",VLOOKUP(B1139,Sheet2!$B$2:$G$96,5,FALSE))</f>
        <v/>
      </c>
      <c r="L1139" t="str">
        <f>IF(LEN(VLOOKUP(B1139,Sheet2!$B$2:$G$96,6,FALSE))=0,"",VLOOKUP(B1139,Sheet2!$B$2:$G$96,6,FALSE))</f>
        <v/>
      </c>
      <c r="M1139" t="b">
        <f t="shared" si="54"/>
        <v>0</v>
      </c>
      <c r="N1139">
        <v>152</v>
      </c>
      <c r="O1139" t="b">
        <f>VLOOKUP(A1139,Sheet2!$A$2:$G$74,5,FALSE)</f>
        <v>0</v>
      </c>
    </row>
    <row r="1140" spans="1:15" x14ac:dyDescent="0.25">
      <c r="A1140" s="6" t="s">
        <v>109</v>
      </c>
      <c r="B1140" t="str">
        <f>VLOOKUP($A1140,Sheet2!$A$2:$B$82,2,FALSE)</f>
        <v>Ace</v>
      </c>
      <c r="C1140" s="6" t="s">
        <v>11</v>
      </c>
      <c r="D1140" t="str">
        <f>VLOOKUP(A1140,Sheet2!$A$2:$G$96,3,FALSE)</f>
        <v>org milj</v>
      </c>
      <c r="E1140" t="str">
        <f>VLOOKUP(A1140,Sheet2!$A$2:$G$96,4,FALSE)</f>
        <v>PAH</v>
      </c>
      <c r="F1140" s="8">
        <v>45029</v>
      </c>
      <c r="G1140" t="str">
        <f t="shared" si="55"/>
        <v>inn</v>
      </c>
      <c r="H1140" s="6">
        <v>0.63600000000000001</v>
      </c>
      <c r="I1140" t="b">
        <f t="shared" si="53"/>
        <v>0</v>
      </c>
      <c r="J1140" s="6">
        <v>0.63600000000000001</v>
      </c>
      <c r="K1140" t="str">
        <f>IF(LEN(VLOOKUP(B1140,Sheet2!$B$2:$G$96,5,FALSE))=0,"",VLOOKUP(B1140,Sheet2!$B$2:$G$96,5,FALSE))</f>
        <v/>
      </c>
      <c r="L1140" t="str">
        <f>IF(LEN(VLOOKUP(B1140,Sheet2!$B$2:$G$96,6,FALSE))=0,"",VLOOKUP(B1140,Sheet2!$B$2:$G$96,6,FALSE))</f>
        <v/>
      </c>
      <c r="M1140" t="b">
        <f t="shared" si="54"/>
        <v>0</v>
      </c>
      <c r="N1140">
        <v>152</v>
      </c>
      <c r="O1140" t="b">
        <f>VLOOKUP(A1140,Sheet2!$A$2:$G$74,5,FALSE)</f>
        <v>0</v>
      </c>
    </row>
    <row r="1141" spans="1:15" x14ac:dyDescent="0.25">
      <c r="A1141" s="6" t="s">
        <v>110</v>
      </c>
      <c r="B1141" t="str">
        <f>VLOOKUP($A1141,Sheet2!$A$2:$B$82,2,FALSE)</f>
        <v>Flu</v>
      </c>
      <c r="C1141" s="6" t="s">
        <v>11</v>
      </c>
      <c r="D1141" t="str">
        <f>VLOOKUP(A1141,Sheet2!$A$2:$G$96,3,FALSE)</f>
        <v>org milj</v>
      </c>
      <c r="E1141" t="str">
        <f>VLOOKUP(A1141,Sheet2!$A$2:$G$96,4,FALSE)</f>
        <v>PAH</v>
      </c>
      <c r="F1141" s="8">
        <v>45029</v>
      </c>
      <c r="G1141" t="str">
        <f t="shared" si="55"/>
        <v>inn</v>
      </c>
      <c r="H1141" s="6">
        <v>0.53</v>
      </c>
      <c r="I1141" t="b">
        <f t="shared" ref="I1141:I1191" si="56">IF(ISBLANK(H1141),"",IF(ISNUMBER(H1141),FALSE,TRUE))</f>
        <v>0</v>
      </c>
      <c r="J1141" s="6">
        <v>0.53</v>
      </c>
      <c r="K1141" t="str">
        <f>IF(LEN(VLOOKUP(B1141,Sheet2!$B$2:$G$96,5,FALSE))=0,"",VLOOKUP(B1141,Sheet2!$B$2:$G$96,5,FALSE))</f>
        <v/>
      </c>
      <c r="L1141" t="str">
        <f>IF(LEN(VLOOKUP(B1141,Sheet2!$B$2:$G$96,6,FALSE))=0,"",VLOOKUP(B1141,Sheet2!$B$2:$G$96,6,FALSE))</f>
        <v/>
      </c>
      <c r="M1141" t="b">
        <f t="shared" ref="M1141:M1191" si="57">IF(ISBLANK(J1141),"",IF(J1141&gt;K1141,TRUE,FALSE))</f>
        <v>0</v>
      </c>
      <c r="N1141">
        <v>152</v>
      </c>
      <c r="O1141" t="b">
        <f>VLOOKUP(A1141,Sheet2!$A$2:$G$74,5,FALSE)</f>
        <v>0</v>
      </c>
    </row>
    <row r="1142" spans="1:15" x14ac:dyDescent="0.25">
      <c r="A1142" s="6" t="s">
        <v>111</v>
      </c>
      <c r="B1142" t="str">
        <f>VLOOKUP($A1142,Sheet2!$A$2:$B$82,2,FALSE)</f>
        <v>Phen</v>
      </c>
      <c r="C1142" s="6" t="s">
        <v>11</v>
      </c>
      <c r="D1142" t="str">
        <f>VLOOKUP(A1142,Sheet2!$A$2:$G$96,3,FALSE)</f>
        <v>org milj</v>
      </c>
      <c r="E1142" t="str">
        <f>VLOOKUP(A1142,Sheet2!$A$2:$G$96,4,FALSE)</f>
        <v>PAH</v>
      </c>
      <c r="F1142" s="8">
        <v>45029</v>
      </c>
      <c r="G1142" t="str">
        <f t="shared" ref="G1142:G1192" si="58">IF(N1142=152,"inn",IF(N1142=151,"ut",IF(N1142=153,"slamtank")))</f>
        <v>inn</v>
      </c>
      <c r="H1142" s="6">
        <v>0.99399999999999999</v>
      </c>
      <c r="I1142" t="b">
        <f t="shared" si="56"/>
        <v>0</v>
      </c>
      <c r="J1142" s="6">
        <v>0.99399999999999999</v>
      </c>
      <c r="K1142" t="str">
        <f>IF(LEN(VLOOKUP(B1142,Sheet2!$B$2:$G$96,5,FALSE))=0,"",VLOOKUP(B1142,Sheet2!$B$2:$G$96,5,FALSE))</f>
        <v/>
      </c>
      <c r="L1142" t="str">
        <f>IF(LEN(VLOOKUP(B1142,Sheet2!$B$2:$G$96,6,FALSE))=0,"",VLOOKUP(B1142,Sheet2!$B$2:$G$96,6,FALSE))</f>
        <v/>
      </c>
      <c r="M1142" t="b">
        <f t="shared" si="57"/>
        <v>0</v>
      </c>
      <c r="N1142">
        <v>152</v>
      </c>
      <c r="O1142" t="b">
        <f>VLOOKUP(A1142,Sheet2!$A$2:$G$74,5,FALSE)</f>
        <v>0</v>
      </c>
    </row>
    <row r="1143" spans="1:15" x14ac:dyDescent="0.25">
      <c r="A1143" s="6" t="s">
        <v>112</v>
      </c>
      <c r="B1143" t="str">
        <f>VLOOKUP($A1143,Sheet2!$A$2:$B$82,2,FALSE)</f>
        <v>Ant</v>
      </c>
      <c r="C1143" s="6" t="s">
        <v>11</v>
      </c>
      <c r="D1143" t="str">
        <f>VLOOKUP(A1143,Sheet2!$A$2:$G$96,3,FALSE)</f>
        <v>org milj</v>
      </c>
      <c r="E1143" t="str">
        <f>VLOOKUP(A1143,Sheet2!$A$2:$G$96,4,FALSE)</f>
        <v>PAH</v>
      </c>
      <c r="F1143" s="8">
        <v>45029</v>
      </c>
      <c r="G1143" t="str">
        <f t="shared" si="58"/>
        <v>inn</v>
      </c>
      <c r="H1143" s="6">
        <v>0.41799999999999998</v>
      </c>
      <c r="I1143" t="b">
        <f t="shared" si="56"/>
        <v>0</v>
      </c>
      <c r="J1143" s="6">
        <v>0.41799999999999998</v>
      </c>
      <c r="K1143" t="str">
        <f>IF(LEN(VLOOKUP(B1143,Sheet2!$B$2:$G$96,5,FALSE))=0,"",VLOOKUP(B1143,Sheet2!$B$2:$G$96,5,FALSE))</f>
        <v/>
      </c>
      <c r="L1143" t="str">
        <f>IF(LEN(VLOOKUP(B1143,Sheet2!$B$2:$G$96,6,FALSE))=0,"",VLOOKUP(B1143,Sheet2!$B$2:$G$96,6,FALSE))</f>
        <v/>
      </c>
      <c r="M1143" t="b">
        <f t="shared" si="57"/>
        <v>0</v>
      </c>
      <c r="N1143">
        <v>152</v>
      </c>
      <c r="O1143" t="b">
        <f>VLOOKUP(A1143,Sheet2!$A$2:$G$74,5,FALSE)</f>
        <v>0</v>
      </c>
    </row>
    <row r="1144" spans="1:15" x14ac:dyDescent="0.25">
      <c r="A1144" s="6" t="s">
        <v>113</v>
      </c>
      <c r="B1144" t="str">
        <f>VLOOKUP($A1144,Sheet2!$A$2:$B$82,2,FALSE)</f>
        <v>Flt</v>
      </c>
      <c r="C1144" s="6" t="s">
        <v>11</v>
      </c>
      <c r="D1144" t="str">
        <f>VLOOKUP(A1144,Sheet2!$A$2:$G$96,3,FALSE)</f>
        <v>org milj</v>
      </c>
      <c r="E1144" t="str">
        <f>VLOOKUP(A1144,Sheet2!$A$2:$G$96,4,FALSE)</f>
        <v>PAH</v>
      </c>
      <c r="F1144" s="8">
        <v>45029</v>
      </c>
      <c r="G1144" t="str">
        <f t="shared" si="58"/>
        <v>inn</v>
      </c>
      <c r="H1144" s="6">
        <v>0.48699999999999999</v>
      </c>
      <c r="I1144" t="b">
        <f t="shared" si="56"/>
        <v>0</v>
      </c>
      <c r="J1144" s="6">
        <v>0.48699999999999999</v>
      </c>
      <c r="K1144" t="str">
        <f>IF(LEN(VLOOKUP(B1144,Sheet2!$B$2:$G$96,5,FALSE))=0,"",VLOOKUP(B1144,Sheet2!$B$2:$G$96,5,FALSE))</f>
        <v/>
      </c>
      <c r="L1144" t="str">
        <f>IF(LEN(VLOOKUP(B1144,Sheet2!$B$2:$G$96,6,FALSE))=0,"",VLOOKUP(B1144,Sheet2!$B$2:$G$96,6,FALSE))</f>
        <v/>
      </c>
      <c r="M1144" t="b">
        <f t="shared" si="57"/>
        <v>0</v>
      </c>
      <c r="N1144">
        <v>152</v>
      </c>
      <c r="O1144" t="b">
        <f>VLOOKUP(A1144,Sheet2!$A$2:$G$74,5,FALSE)</f>
        <v>0</v>
      </c>
    </row>
    <row r="1145" spans="1:15" x14ac:dyDescent="0.25">
      <c r="A1145" s="6" t="s">
        <v>114</v>
      </c>
      <c r="B1145" t="str">
        <f>VLOOKUP($A1145,Sheet2!$A$2:$B$82,2,FALSE)</f>
        <v>Pyr</v>
      </c>
      <c r="C1145" s="6" t="s">
        <v>11</v>
      </c>
      <c r="D1145" t="str">
        <f>VLOOKUP(A1145,Sheet2!$A$2:$G$96,3,FALSE)</f>
        <v>org milj</v>
      </c>
      <c r="E1145" t="str">
        <f>VLOOKUP(A1145,Sheet2!$A$2:$G$96,4,FALSE)</f>
        <v>PAH</v>
      </c>
      <c r="F1145" s="8">
        <v>45029</v>
      </c>
      <c r="G1145" t="str">
        <f t="shared" si="58"/>
        <v>inn</v>
      </c>
      <c r="H1145" s="6" t="s">
        <v>240</v>
      </c>
      <c r="I1145" t="b">
        <f t="shared" si="56"/>
        <v>1</v>
      </c>
      <c r="J1145" s="6">
        <v>0.41</v>
      </c>
      <c r="K1145" t="str">
        <f>IF(LEN(VLOOKUP(B1145,Sheet2!$B$2:$G$96,5,FALSE))=0,"",VLOOKUP(B1145,Sheet2!$B$2:$G$96,5,FALSE))</f>
        <v/>
      </c>
      <c r="L1145" t="str">
        <f>IF(LEN(VLOOKUP(B1145,Sheet2!$B$2:$G$96,6,FALSE))=0,"",VLOOKUP(B1145,Sheet2!$B$2:$G$96,6,FALSE))</f>
        <v/>
      </c>
      <c r="M1145" t="b">
        <f t="shared" si="57"/>
        <v>0</v>
      </c>
      <c r="N1145">
        <v>152</v>
      </c>
      <c r="O1145" t="b">
        <f>VLOOKUP(A1145,Sheet2!$A$2:$G$74,5,FALSE)</f>
        <v>0</v>
      </c>
    </row>
    <row r="1146" spans="1:15" x14ac:dyDescent="0.25">
      <c r="A1146" s="6" t="s">
        <v>153</v>
      </c>
      <c r="B1146" t="str">
        <f>VLOOKUP($A1146,Sheet2!$A$2:$B$82,2,FALSE)</f>
        <v>B(a)A</v>
      </c>
      <c r="C1146" s="6" t="s">
        <v>11</v>
      </c>
      <c r="D1146" t="str">
        <f>VLOOKUP(A1146,Sheet2!$A$2:$G$96,3,FALSE)</f>
        <v>org milj</v>
      </c>
      <c r="E1146" t="str">
        <f>VLOOKUP(A1146,Sheet2!$A$2:$G$96,4,FALSE)</f>
        <v>PAH</v>
      </c>
      <c r="F1146" s="8">
        <v>45029</v>
      </c>
      <c r="G1146" t="str">
        <f t="shared" si="58"/>
        <v>inn</v>
      </c>
      <c r="H1146" s="6" t="s">
        <v>189</v>
      </c>
      <c r="I1146" t="b">
        <f t="shared" si="56"/>
        <v>1</v>
      </c>
      <c r="J1146" s="6">
        <v>0.14000000000000001</v>
      </c>
      <c r="K1146" t="str">
        <f>IF(LEN(VLOOKUP(B1146,Sheet2!$B$2:$G$96,5,FALSE))=0,"",VLOOKUP(B1146,Sheet2!$B$2:$G$96,5,FALSE))</f>
        <v/>
      </c>
      <c r="L1146" t="str">
        <f>IF(LEN(VLOOKUP(B1146,Sheet2!$B$2:$G$96,6,FALSE))=0,"",VLOOKUP(B1146,Sheet2!$B$2:$G$96,6,FALSE))</f>
        <v/>
      </c>
      <c r="M1146" t="b">
        <f t="shared" si="57"/>
        <v>0</v>
      </c>
      <c r="N1146">
        <v>152</v>
      </c>
      <c r="O1146" t="b">
        <f>VLOOKUP(A1146,Sheet2!$A$2:$G$74,5,FALSE)</f>
        <v>0</v>
      </c>
    </row>
    <row r="1147" spans="1:15" x14ac:dyDescent="0.25">
      <c r="A1147" s="6" t="s">
        <v>154</v>
      </c>
      <c r="B1147" t="str">
        <f>VLOOKUP($A1147,Sheet2!$A$2:$B$82,2,FALSE)</f>
        <v>Cry</v>
      </c>
      <c r="C1147" s="6" t="s">
        <v>11</v>
      </c>
      <c r="D1147" t="str">
        <f>VLOOKUP(A1147,Sheet2!$A$2:$G$96,3,FALSE)</f>
        <v>org milj</v>
      </c>
      <c r="E1147" t="str">
        <f>VLOOKUP(A1147,Sheet2!$A$2:$G$96,4,FALSE)</f>
        <v>PAH</v>
      </c>
      <c r="F1147" s="8">
        <v>45029</v>
      </c>
      <c r="G1147" t="str">
        <f t="shared" si="58"/>
        <v>inn</v>
      </c>
      <c r="H1147" s="6">
        <v>0.158</v>
      </c>
      <c r="I1147" t="b">
        <f t="shared" si="56"/>
        <v>0</v>
      </c>
      <c r="J1147" s="6">
        <v>0.158</v>
      </c>
      <c r="K1147" t="str">
        <f>IF(LEN(VLOOKUP(B1147,Sheet2!$B$2:$G$96,5,FALSE))=0,"",VLOOKUP(B1147,Sheet2!$B$2:$G$96,5,FALSE))</f>
        <v/>
      </c>
      <c r="L1147" t="str">
        <f>IF(LEN(VLOOKUP(B1147,Sheet2!$B$2:$G$96,6,FALSE))=0,"",VLOOKUP(B1147,Sheet2!$B$2:$G$96,6,FALSE))</f>
        <v/>
      </c>
      <c r="M1147" t="b">
        <f t="shared" si="57"/>
        <v>0</v>
      </c>
      <c r="N1147">
        <v>152</v>
      </c>
      <c r="O1147" t="b">
        <f>VLOOKUP(A1147,Sheet2!$A$2:$G$74,5,FALSE)</f>
        <v>0</v>
      </c>
    </row>
    <row r="1148" spans="1:15" x14ac:dyDescent="0.25">
      <c r="A1148" s="6" t="s">
        <v>115</v>
      </c>
      <c r="B1148" t="str">
        <f>VLOOKUP($A1148,Sheet2!$A$2:$B$82,2,FALSE)</f>
        <v>B(b)F + B(j)F</v>
      </c>
      <c r="C1148" s="6" t="s">
        <v>11</v>
      </c>
      <c r="D1148" t="str">
        <f>VLOOKUP(A1148,Sheet2!$A$2:$G$96,3,FALSE)</f>
        <v>org milj</v>
      </c>
      <c r="E1148" t="str">
        <f>VLOOKUP(A1148,Sheet2!$A$2:$G$96,4,FALSE)</f>
        <v>PAH</v>
      </c>
      <c r="F1148" s="8">
        <v>45029</v>
      </c>
      <c r="G1148" t="str">
        <f t="shared" si="58"/>
        <v>inn</v>
      </c>
      <c r="H1148" s="6" t="s">
        <v>241</v>
      </c>
      <c r="I1148" t="b">
        <f t="shared" si="56"/>
        <v>1</v>
      </c>
      <c r="J1148" s="6">
        <v>0.12</v>
      </c>
      <c r="K1148" t="str">
        <f>IF(LEN(VLOOKUP(B1148,Sheet2!$B$2:$G$96,5,FALSE))=0,"",VLOOKUP(B1148,Sheet2!$B$2:$G$96,5,FALSE))</f>
        <v/>
      </c>
      <c r="L1148" t="str">
        <f>IF(LEN(VLOOKUP(B1148,Sheet2!$B$2:$G$96,6,FALSE))=0,"",VLOOKUP(B1148,Sheet2!$B$2:$G$96,6,FALSE))</f>
        <v/>
      </c>
      <c r="M1148" t="b">
        <f t="shared" si="57"/>
        <v>0</v>
      </c>
      <c r="N1148">
        <v>152</v>
      </c>
      <c r="O1148" t="b">
        <f>VLOOKUP(A1148,Sheet2!$A$2:$G$74,5,FALSE)</f>
        <v>0</v>
      </c>
    </row>
    <row r="1149" spans="1:15" x14ac:dyDescent="0.25">
      <c r="A1149" s="6" t="s">
        <v>155</v>
      </c>
      <c r="B1149" t="str">
        <f>VLOOKUP($A1149,Sheet2!$A$2:$B$82,2,FALSE)</f>
        <v>B(k)F</v>
      </c>
      <c r="C1149" s="6" t="s">
        <v>11</v>
      </c>
      <c r="D1149" t="str">
        <f>VLOOKUP(A1149,Sheet2!$A$2:$G$96,3,FALSE)</f>
        <v>org milj</v>
      </c>
      <c r="E1149" t="str">
        <f>VLOOKUP(A1149,Sheet2!$A$2:$G$96,4,FALSE)</f>
        <v>PAH</v>
      </c>
      <c r="F1149" s="8">
        <v>45029</v>
      </c>
      <c r="G1149" t="str">
        <f t="shared" si="58"/>
        <v>inn</v>
      </c>
      <c r="H1149" s="6" t="s">
        <v>146</v>
      </c>
      <c r="I1149" t="b">
        <f t="shared" si="56"/>
        <v>1</v>
      </c>
      <c r="J1149" s="6">
        <v>0.05</v>
      </c>
      <c r="K1149" t="str">
        <f>IF(LEN(VLOOKUP(B1149,Sheet2!$B$2:$G$96,5,FALSE))=0,"",VLOOKUP(B1149,Sheet2!$B$2:$G$96,5,FALSE))</f>
        <v/>
      </c>
      <c r="L1149" t="str">
        <f>IF(LEN(VLOOKUP(B1149,Sheet2!$B$2:$G$96,6,FALSE))=0,"",VLOOKUP(B1149,Sheet2!$B$2:$G$96,6,FALSE))</f>
        <v/>
      </c>
      <c r="M1149" t="b">
        <f t="shared" si="57"/>
        <v>0</v>
      </c>
      <c r="N1149">
        <v>152</v>
      </c>
      <c r="O1149" t="b">
        <f>VLOOKUP(A1149,Sheet2!$A$2:$G$74,5,FALSE)</f>
        <v>0</v>
      </c>
    </row>
    <row r="1150" spans="1:15" x14ac:dyDescent="0.25">
      <c r="A1150" s="6" t="s">
        <v>156</v>
      </c>
      <c r="B1150" t="str">
        <f>VLOOKUP($A1150,Sheet2!$A$2:$B$82,2,FALSE)</f>
        <v>B(a)P</v>
      </c>
      <c r="C1150" s="6" t="s">
        <v>11</v>
      </c>
      <c r="D1150" t="str">
        <f>VLOOKUP(A1150,Sheet2!$A$2:$G$96,3,FALSE)</f>
        <v>org milj</v>
      </c>
      <c r="E1150" t="str">
        <f>VLOOKUP(A1150,Sheet2!$A$2:$G$96,4,FALSE)</f>
        <v>PAH</v>
      </c>
      <c r="F1150" s="8">
        <v>45029</v>
      </c>
      <c r="G1150" t="str">
        <f t="shared" si="58"/>
        <v>inn</v>
      </c>
      <c r="H1150" s="6" t="s">
        <v>242</v>
      </c>
      <c r="I1150" t="b">
        <f t="shared" si="56"/>
        <v>1</v>
      </c>
      <c r="J1150" s="6">
        <v>0.09</v>
      </c>
      <c r="K1150" t="str">
        <f>IF(LEN(VLOOKUP(B1150,Sheet2!$B$2:$G$96,5,FALSE))=0,"",VLOOKUP(B1150,Sheet2!$B$2:$G$96,5,FALSE))</f>
        <v/>
      </c>
      <c r="L1150" t="str">
        <f>IF(LEN(VLOOKUP(B1150,Sheet2!$B$2:$G$96,6,FALSE))=0,"",VLOOKUP(B1150,Sheet2!$B$2:$G$96,6,FALSE))</f>
        <v/>
      </c>
      <c r="M1150" t="b">
        <f t="shared" si="57"/>
        <v>0</v>
      </c>
      <c r="N1150">
        <v>152</v>
      </c>
      <c r="O1150" t="b">
        <f>VLOOKUP(A1150,Sheet2!$A$2:$G$74,5,FALSE)</f>
        <v>0</v>
      </c>
    </row>
    <row r="1151" spans="1:15" x14ac:dyDescent="0.25">
      <c r="A1151" s="6" t="s">
        <v>157</v>
      </c>
      <c r="B1151" t="str">
        <f>VLOOKUP($A1151,Sheet2!$A$2:$B$82,2,FALSE)</f>
        <v>DB(ah)A</v>
      </c>
      <c r="C1151" s="6" t="s">
        <v>11</v>
      </c>
      <c r="D1151" t="str">
        <f>VLOOKUP(A1151,Sheet2!$A$2:$G$96,3,FALSE)</f>
        <v>org milj</v>
      </c>
      <c r="E1151" t="str">
        <f>VLOOKUP(A1151,Sheet2!$A$2:$G$96,4,FALSE)</f>
        <v>PAH</v>
      </c>
      <c r="F1151" s="8">
        <v>45029</v>
      </c>
      <c r="G1151" t="str">
        <f t="shared" si="58"/>
        <v>inn</v>
      </c>
      <c r="H1151" s="6" t="s">
        <v>222</v>
      </c>
      <c r="I1151" t="b">
        <f t="shared" si="56"/>
        <v>1</v>
      </c>
      <c r="J1151" s="6">
        <v>0.03</v>
      </c>
      <c r="K1151" t="str">
        <f>IF(LEN(VLOOKUP(B1151,Sheet2!$B$2:$G$96,5,FALSE))=0,"",VLOOKUP(B1151,Sheet2!$B$2:$G$96,5,FALSE))</f>
        <v/>
      </c>
      <c r="L1151" t="str">
        <f>IF(LEN(VLOOKUP(B1151,Sheet2!$B$2:$G$96,6,FALSE))=0,"",VLOOKUP(B1151,Sheet2!$B$2:$G$96,6,FALSE))</f>
        <v/>
      </c>
      <c r="M1151" t="b">
        <f t="shared" si="57"/>
        <v>0</v>
      </c>
      <c r="N1151">
        <v>152</v>
      </c>
      <c r="O1151" t="b">
        <f>VLOOKUP(A1151,Sheet2!$A$2:$G$74,5,FALSE)</f>
        <v>0</v>
      </c>
    </row>
    <row r="1152" spans="1:15" x14ac:dyDescent="0.25">
      <c r="A1152" s="6" t="s">
        <v>116</v>
      </c>
      <c r="B1152" t="str">
        <f>VLOOKUP($A1152,Sheet2!$A$2:$B$82,2,FALSE)</f>
        <v>B(ghi)P</v>
      </c>
      <c r="C1152" s="6" t="s">
        <v>11</v>
      </c>
      <c r="D1152" t="str">
        <f>VLOOKUP(A1152,Sheet2!$A$2:$G$96,3,FALSE)</f>
        <v>org milj</v>
      </c>
      <c r="E1152" t="str">
        <f>VLOOKUP(A1152,Sheet2!$A$2:$G$96,4,FALSE)</f>
        <v>PAH</v>
      </c>
      <c r="F1152" s="8">
        <v>45029</v>
      </c>
      <c r="G1152" t="str">
        <f t="shared" si="58"/>
        <v>inn</v>
      </c>
      <c r="H1152" s="6" t="s">
        <v>221</v>
      </c>
      <c r="I1152" t="b">
        <f t="shared" si="56"/>
        <v>1</v>
      </c>
      <c r="J1152" s="6">
        <v>0.09</v>
      </c>
      <c r="K1152" t="str">
        <f>IF(LEN(VLOOKUP(B1152,Sheet2!$B$2:$G$96,5,FALSE))=0,"",VLOOKUP(B1152,Sheet2!$B$2:$G$96,5,FALSE))</f>
        <v/>
      </c>
      <c r="L1152" t="str">
        <f>IF(LEN(VLOOKUP(B1152,Sheet2!$B$2:$G$96,6,FALSE))=0,"",VLOOKUP(B1152,Sheet2!$B$2:$G$96,6,FALSE))</f>
        <v/>
      </c>
      <c r="M1152" t="b">
        <f t="shared" si="57"/>
        <v>0</v>
      </c>
      <c r="N1152">
        <v>152</v>
      </c>
      <c r="O1152" t="b">
        <f>VLOOKUP(A1152,Sheet2!$A$2:$G$74,5,FALSE)</f>
        <v>0</v>
      </c>
    </row>
    <row r="1153" spans="1:15" x14ac:dyDescent="0.25">
      <c r="A1153" s="6" t="s">
        <v>158</v>
      </c>
      <c r="B1153" t="str">
        <f>VLOOKUP($A1153,Sheet2!$A$2:$B$82,2,FALSE)</f>
        <v>IP</v>
      </c>
      <c r="C1153" s="6" t="s">
        <v>11</v>
      </c>
      <c r="D1153" t="str">
        <f>VLOOKUP(A1153,Sheet2!$A$2:$G$96,3,FALSE)</f>
        <v>org milj</v>
      </c>
      <c r="E1153" t="str">
        <f>VLOOKUP(A1153,Sheet2!$A$2:$G$96,4,FALSE)</f>
        <v>PAH</v>
      </c>
      <c r="F1153" s="8">
        <v>45029</v>
      </c>
      <c r="G1153" t="str">
        <f t="shared" si="58"/>
        <v>inn</v>
      </c>
      <c r="H1153" s="6" t="s">
        <v>146</v>
      </c>
      <c r="I1153" t="b">
        <f t="shared" si="56"/>
        <v>1</v>
      </c>
      <c r="J1153" s="6">
        <v>0.05</v>
      </c>
      <c r="K1153" t="str">
        <f>IF(LEN(VLOOKUP(B1153,Sheet2!$B$2:$G$96,5,FALSE))=0,"",VLOOKUP(B1153,Sheet2!$B$2:$G$96,5,FALSE))</f>
        <v/>
      </c>
      <c r="L1153" t="str">
        <f>IF(LEN(VLOOKUP(B1153,Sheet2!$B$2:$G$96,6,FALSE))=0,"",VLOOKUP(B1153,Sheet2!$B$2:$G$96,6,FALSE))</f>
        <v/>
      </c>
      <c r="M1153" t="b">
        <f t="shared" si="57"/>
        <v>0</v>
      </c>
      <c r="N1153">
        <v>152</v>
      </c>
      <c r="O1153" t="b">
        <f>VLOOKUP(A1153,Sheet2!$A$2:$G$74,5,FALSE)</f>
        <v>0</v>
      </c>
    </row>
    <row r="1154" spans="1:15" x14ac:dyDescent="0.25">
      <c r="A1154" s="6" t="s">
        <v>176</v>
      </c>
      <c r="B1154" t="str">
        <f>VLOOKUP($A1154,Sheet2!$A$2:$B$82,2,FALSE)</f>
        <v>Sum PAH-16</v>
      </c>
      <c r="C1154" s="6" t="s">
        <v>11</v>
      </c>
      <c r="D1154" t="str">
        <f>VLOOKUP(A1154,Sheet2!$A$2:$G$96,3,FALSE)</f>
        <v>org milj</v>
      </c>
      <c r="E1154" t="str">
        <f>VLOOKUP(A1154,Sheet2!$A$2:$G$96,4,FALSE)</f>
        <v>PAH</v>
      </c>
      <c r="F1154" s="8">
        <v>45029</v>
      </c>
      <c r="G1154" t="str">
        <f t="shared" si="58"/>
        <v>inn</v>
      </c>
      <c r="H1154" s="6">
        <v>5.77</v>
      </c>
      <c r="I1154" t="b">
        <f t="shared" si="56"/>
        <v>0</v>
      </c>
      <c r="J1154" s="6">
        <v>5.77</v>
      </c>
      <c r="K1154" t="str">
        <f>IF(LEN(VLOOKUP(B1154,Sheet2!$B$2:$G$96,5,FALSE))=0,"",VLOOKUP(B1154,Sheet2!$B$2:$G$96,5,FALSE))</f>
        <v>målekrav</v>
      </c>
      <c r="L1154" t="str">
        <f>IF(LEN(VLOOKUP(B1154,Sheet2!$B$2:$G$96,6,FALSE))=0,"",VLOOKUP(B1154,Sheet2!$B$2:$G$96,6,FALSE))</f>
        <v/>
      </c>
      <c r="M1154" t="b">
        <f t="shared" si="57"/>
        <v>0</v>
      </c>
      <c r="N1154">
        <v>152</v>
      </c>
      <c r="O1154" t="b">
        <f>VLOOKUP(A1154,Sheet2!$A$2:$G$74,5,FALSE)</f>
        <v>1</v>
      </c>
    </row>
    <row r="1155" spans="1:15" x14ac:dyDescent="0.25">
      <c r="A1155" s="6" t="s">
        <v>159</v>
      </c>
      <c r="B1155" t="str">
        <f>VLOOKUP($A1155,Sheet2!$A$2:$B$82,2,FALSE)</f>
        <v>Sum PAH carc</v>
      </c>
      <c r="C1155" s="6" t="s">
        <v>11</v>
      </c>
      <c r="D1155" t="str">
        <f>VLOOKUP(A1155,Sheet2!$A$2:$G$96,3,FALSE)</f>
        <v>org milj</v>
      </c>
      <c r="E1155" t="str">
        <f>VLOOKUP(A1155,Sheet2!$A$2:$G$96,4,FALSE)</f>
        <v>PAH</v>
      </c>
      <c r="F1155" s="8">
        <v>45029</v>
      </c>
      <c r="G1155" t="str">
        <f t="shared" si="58"/>
        <v>inn</v>
      </c>
      <c r="H1155" s="6">
        <v>0.158</v>
      </c>
      <c r="I1155" t="b">
        <f t="shared" si="56"/>
        <v>0</v>
      </c>
      <c r="J1155" s="6">
        <v>0.158</v>
      </c>
      <c r="K1155" t="str">
        <f>IF(LEN(VLOOKUP(B1155,Sheet2!$B$2:$G$96,5,FALSE))=0,"",VLOOKUP(B1155,Sheet2!$B$2:$G$96,5,FALSE))</f>
        <v/>
      </c>
      <c r="L1155" t="str">
        <f>IF(LEN(VLOOKUP(B1155,Sheet2!$B$2:$G$96,6,FALSE))=0,"",VLOOKUP(B1155,Sheet2!$B$2:$G$96,6,FALSE))</f>
        <v/>
      </c>
      <c r="M1155" t="b">
        <f t="shared" si="57"/>
        <v>0</v>
      </c>
      <c r="N1155">
        <v>152</v>
      </c>
      <c r="O1155" t="b">
        <f>VLOOKUP(A1155,Sheet2!$A$2:$G$74,5,FALSE)</f>
        <v>0</v>
      </c>
    </row>
    <row r="1156" spans="1:15" x14ac:dyDescent="0.25">
      <c r="A1156" s="6" t="s">
        <v>39</v>
      </c>
      <c r="B1156" t="str">
        <f>VLOOKUP($A1156,Sheet2!$A$2:$B$82,2,FALSE)</f>
        <v>Benzen</v>
      </c>
      <c r="C1156" s="6" t="s">
        <v>11</v>
      </c>
      <c r="D1156" t="str">
        <f>VLOOKUP(A1156,Sheet2!$A$2:$G$96,3,FALSE)</f>
        <v>org milj</v>
      </c>
      <c r="E1156" t="str">
        <f>VLOOKUP(A1156,Sheet2!$A$2:$G$96,4,FALSE)</f>
        <v>BTEX</v>
      </c>
      <c r="F1156" s="8">
        <v>45029</v>
      </c>
      <c r="G1156" t="str">
        <f t="shared" si="58"/>
        <v>inn</v>
      </c>
      <c r="H1156" s="6">
        <v>0.32</v>
      </c>
      <c r="I1156" t="b">
        <f t="shared" si="56"/>
        <v>0</v>
      </c>
      <c r="J1156" s="6">
        <v>0.32</v>
      </c>
      <c r="K1156" t="str">
        <f>IF(LEN(VLOOKUP(B1156,Sheet2!$B$2:$G$96,5,FALSE))=0,"",VLOOKUP(B1156,Sheet2!$B$2:$G$96,5,FALSE))</f>
        <v/>
      </c>
      <c r="L1156" t="str">
        <f>IF(LEN(VLOOKUP(B1156,Sheet2!$B$2:$G$96,6,FALSE))=0,"",VLOOKUP(B1156,Sheet2!$B$2:$G$96,6,FALSE))</f>
        <v/>
      </c>
      <c r="M1156" t="b">
        <f t="shared" si="57"/>
        <v>0</v>
      </c>
      <c r="N1156">
        <v>152</v>
      </c>
      <c r="O1156" t="b">
        <f>VLOOKUP(A1156,Sheet2!$A$2:$G$74,5,FALSE)</f>
        <v>0</v>
      </c>
    </row>
    <row r="1157" spans="1:15" x14ac:dyDescent="0.25">
      <c r="A1157" s="6" t="s">
        <v>40</v>
      </c>
      <c r="B1157" t="str">
        <f>VLOOKUP($A1157,Sheet2!$A$2:$B$82,2,FALSE)</f>
        <v>Toluen</v>
      </c>
      <c r="C1157" s="6" t="s">
        <v>11</v>
      </c>
      <c r="D1157" t="str">
        <f>VLOOKUP(A1157,Sheet2!$A$2:$G$96,3,FALSE)</f>
        <v>org milj</v>
      </c>
      <c r="E1157" t="str">
        <f>VLOOKUP(A1157,Sheet2!$A$2:$G$96,4,FALSE)</f>
        <v>BTEX</v>
      </c>
      <c r="F1157" s="8">
        <v>45029</v>
      </c>
      <c r="G1157" t="str">
        <f t="shared" si="58"/>
        <v>inn</v>
      </c>
      <c r="H1157" s="6">
        <v>0.82</v>
      </c>
      <c r="I1157" t="b">
        <f t="shared" si="56"/>
        <v>0</v>
      </c>
      <c r="J1157" s="6">
        <v>0.82</v>
      </c>
      <c r="K1157" t="str">
        <f>IF(LEN(VLOOKUP(B1157,Sheet2!$B$2:$G$96,5,FALSE))=0,"",VLOOKUP(B1157,Sheet2!$B$2:$G$96,5,FALSE))</f>
        <v/>
      </c>
      <c r="L1157" t="str">
        <f>IF(LEN(VLOOKUP(B1157,Sheet2!$B$2:$G$96,6,FALSE))=0,"",VLOOKUP(B1157,Sheet2!$B$2:$G$96,6,FALSE))</f>
        <v/>
      </c>
      <c r="M1157" t="b">
        <f t="shared" si="57"/>
        <v>0</v>
      </c>
      <c r="N1157">
        <v>152</v>
      </c>
      <c r="O1157" t="b">
        <f>VLOOKUP(A1157,Sheet2!$A$2:$G$74,5,FALSE)</f>
        <v>0</v>
      </c>
    </row>
    <row r="1158" spans="1:15" x14ac:dyDescent="0.25">
      <c r="A1158" s="6" t="s">
        <v>41</v>
      </c>
      <c r="B1158" t="str">
        <f>VLOOKUP($A1158,Sheet2!$A$2:$B$82,2,FALSE)</f>
        <v>Etylbensen</v>
      </c>
      <c r="C1158" s="6" t="s">
        <v>11</v>
      </c>
      <c r="D1158" t="str">
        <f>VLOOKUP(A1158,Sheet2!$A$2:$G$96,3,FALSE)</f>
        <v>org milj</v>
      </c>
      <c r="E1158" t="str">
        <f>VLOOKUP(A1158,Sheet2!$A$2:$G$96,4,FALSE)</f>
        <v>BTEX</v>
      </c>
      <c r="F1158" s="8">
        <v>45029</v>
      </c>
      <c r="G1158" t="str">
        <f t="shared" si="58"/>
        <v>inn</v>
      </c>
      <c r="H1158" s="6">
        <v>0.12</v>
      </c>
      <c r="I1158" t="b">
        <f t="shared" si="56"/>
        <v>0</v>
      </c>
      <c r="J1158" s="6">
        <v>0.12</v>
      </c>
      <c r="K1158" t="str">
        <f>IF(LEN(VLOOKUP(B1158,Sheet2!$B$2:$G$96,5,FALSE))=0,"",VLOOKUP(B1158,Sheet2!$B$2:$G$96,5,FALSE))</f>
        <v/>
      </c>
      <c r="L1158" t="str">
        <f>IF(LEN(VLOOKUP(B1158,Sheet2!$B$2:$G$96,6,FALSE))=0,"",VLOOKUP(B1158,Sheet2!$B$2:$G$96,6,FALSE))</f>
        <v/>
      </c>
      <c r="M1158" t="b">
        <f t="shared" si="57"/>
        <v>0</v>
      </c>
      <c r="N1158">
        <v>152</v>
      </c>
      <c r="O1158" t="b">
        <f>VLOOKUP(A1158,Sheet2!$A$2:$G$74,5,FALSE)</f>
        <v>0</v>
      </c>
    </row>
    <row r="1159" spans="1:15" x14ac:dyDescent="0.25">
      <c r="A1159" s="6" t="s">
        <v>43</v>
      </c>
      <c r="B1159" t="str">
        <f>VLOOKUP($A1159,Sheet2!$A$2:$B$82,2,FALSE)</f>
        <v>m_p-Xylener</v>
      </c>
      <c r="C1159" s="6" t="s">
        <v>11</v>
      </c>
      <c r="D1159" t="str">
        <f>VLOOKUP(A1159,Sheet2!$A$2:$G$96,3,FALSE)</f>
        <v>org milj</v>
      </c>
      <c r="E1159" t="str">
        <f>VLOOKUP(A1159,Sheet2!$A$2:$G$96,4,FALSE)</f>
        <v>BTEX</v>
      </c>
      <c r="F1159" s="8">
        <v>45029</v>
      </c>
      <c r="G1159" t="str">
        <f t="shared" si="58"/>
        <v>inn</v>
      </c>
      <c r="H1159" s="6">
        <v>0.51</v>
      </c>
      <c r="I1159" t="b">
        <f t="shared" si="56"/>
        <v>0</v>
      </c>
      <c r="J1159" s="6">
        <v>0.51</v>
      </c>
      <c r="K1159" t="str">
        <f>IF(LEN(VLOOKUP(B1159,Sheet2!$B$2:$G$96,5,FALSE))=0,"",VLOOKUP(B1159,Sheet2!$B$2:$G$96,5,FALSE))</f>
        <v/>
      </c>
      <c r="L1159" t="str">
        <f>IF(LEN(VLOOKUP(B1159,Sheet2!$B$2:$G$96,6,FALSE))=0,"",VLOOKUP(B1159,Sheet2!$B$2:$G$96,6,FALSE))</f>
        <v/>
      </c>
      <c r="M1159" t="b">
        <f t="shared" si="57"/>
        <v>0</v>
      </c>
      <c r="N1159">
        <v>152</v>
      </c>
      <c r="O1159" t="b">
        <f>VLOOKUP(A1159,Sheet2!$A$2:$G$74,5,FALSE)</f>
        <v>0</v>
      </c>
    </row>
    <row r="1160" spans="1:15" x14ac:dyDescent="0.25">
      <c r="A1160" s="6" t="s">
        <v>44</v>
      </c>
      <c r="B1160" t="str">
        <f>VLOOKUP($A1160,Sheet2!$A$2:$B$82,2,FALSE)</f>
        <v>o-Xylen</v>
      </c>
      <c r="C1160" s="6" t="s">
        <v>11</v>
      </c>
      <c r="D1160" t="str">
        <f>VLOOKUP(A1160,Sheet2!$A$2:$G$96,3,FALSE)</f>
        <v>org milj</v>
      </c>
      <c r="E1160" t="str">
        <f>VLOOKUP(A1160,Sheet2!$A$2:$G$96,4,FALSE)</f>
        <v>BTEX</v>
      </c>
      <c r="F1160" s="8">
        <v>45029</v>
      </c>
      <c r="G1160" t="str">
        <f t="shared" si="58"/>
        <v>inn</v>
      </c>
      <c r="H1160" s="6">
        <v>0.12</v>
      </c>
      <c r="I1160" t="b">
        <f t="shared" si="56"/>
        <v>0</v>
      </c>
      <c r="J1160" s="6">
        <v>0.12</v>
      </c>
      <c r="K1160" t="str">
        <f>IF(LEN(VLOOKUP(B1160,Sheet2!$B$2:$G$96,5,FALSE))=0,"",VLOOKUP(B1160,Sheet2!$B$2:$G$96,5,FALSE))</f>
        <v/>
      </c>
      <c r="L1160" t="str">
        <f>IF(LEN(VLOOKUP(B1160,Sheet2!$B$2:$G$96,6,FALSE))=0,"",VLOOKUP(B1160,Sheet2!$B$2:$G$96,6,FALSE))</f>
        <v/>
      </c>
      <c r="M1160" t="b">
        <f t="shared" si="57"/>
        <v>0</v>
      </c>
      <c r="N1160">
        <v>152</v>
      </c>
      <c r="O1160" t="b">
        <f>VLOOKUP(A1160,Sheet2!$A$2:$G$74,5,FALSE)</f>
        <v>0</v>
      </c>
    </row>
    <row r="1161" spans="1:15" x14ac:dyDescent="0.25">
      <c r="A1161" t="s">
        <v>178</v>
      </c>
      <c r="B1161" t="str">
        <f>VLOOKUP($A1161,Sheet2!$A$2:$B$82,2,FALSE)</f>
        <v>Sum xylener</v>
      </c>
      <c r="C1161" s="6" t="s">
        <v>11</v>
      </c>
      <c r="D1161" t="str">
        <f>VLOOKUP(A1161,Sheet2!$A$2:$G$96,3,FALSE)</f>
        <v>org milj</v>
      </c>
      <c r="E1161" t="str">
        <f>VLOOKUP(A1161,Sheet2!$A$2:$G$96,4,FALSE)</f>
        <v>BTEX</v>
      </c>
      <c r="F1161" s="8">
        <v>45029</v>
      </c>
      <c r="G1161" t="str">
        <f t="shared" si="58"/>
        <v>inn</v>
      </c>
      <c r="H1161" s="6">
        <v>0.63</v>
      </c>
      <c r="I1161" t="b">
        <f t="shared" si="56"/>
        <v>0</v>
      </c>
      <c r="J1161" s="6">
        <v>0.63</v>
      </c>
      <c r="K1161" t="str">
        <f>IF(LEN(VLOOKUP(B1161,Sheet2!$B$2:$G$96,5,FALSE))=0,"",VLOOKUP(B1161,Sheet2!$B$2:$G$96,5,FALSE))</f>
        <v/>
      </c>
      <c r="L1161" t="str">
        <f>IF(LEN(VLOOKUP(B1161,Sheet2!$B$2:$G$96,6,FALSE))=0,"",VLOOKUP(B1161,Sheet2!$B$2:$G$96,6,FALSE))</f>
        <v/>
      </c>
      <c r="M1161" t="b">
        <f t="shared" si="57"/>
        <v>0</v>
      </c>
      <c r="N1161">
        <v>152</v>
      </c>
      <c r="O1161" t="b">
        <f>VLOOKUP(A1161,Sheet2!$A$2:$G$74,5,FALSE)</f>
        <v>0</v>
      </c>
    </row>
    <row r="1162" spans="1:15" x14ac:dyDescent="0.25">
      <c r="A1162" s="6" t="s">
        <v>45</v>
      </c>
      <c r="B1162" t="str">
        <f>VLOOKUP($A1162,Sheet2!$A$2:$B$82,2,FALSE)</f>
        <v>Sum BTEX</v>
      </c>
      <c r="C1162" s="6" t="s">
        <v>11</v>
      </c>
      <c r="D1162" t="str">
        <f>VLOOKUP(A1162,Sheet2!$A$2:$G$96,3,FALSE)</f>
        <v>org milj</v>
      </c>
      <c r="E1162" t="str">
        <f>VLOOKUP(A1162,Sheet2!$A$2:$G$96,4,FALSE)</f>
        <v>BTEX</v>
      </c>
      <c r="F1162" s="8">
        <v>45029</v>
      </c>
      <c r="G1162" t="str">
        <f t="shared" si="58"/>
        <v>inn</v>
      </c>
      <c r="H1162" s="6">
        <v>1.89</v>
      </c>
      <c r="I1162" t="b">
        <f t="shared" si="56"/>
        <v>0</v>
      </c>
      <c r="J1162" s="6">
        <v>1.89</v>
      </c>
      <c r="K1162" t="str">
        <f>IF(LEN(VLOOKUP(B1162,Sheet2!$B$2:$G$96,5,FALSE))=0,"",VLOOKUP(B1162,Sheet2!$B$2:$G$96,5,FALSE))</f>
        <v/>
      </c>
      <c r="L1162" t="str">
        <f>IF(LEN(VLOOKUP(B1162,Sheet2!$B$2:$G$96,6,FALSE))=0,"",VLOOKUP(B1162,Sheet2!$B$2:$G$96,6,FALSE))</f>
        <v/>
      </c>
      <c r="M1162" t="b">
        <f t="shared" si="57"/>
        <v>0</v>
      </c>
      <c r="N1162">
        <v>152</v>
      </c>
      <c r="O1162" t="b">
        <f>VLOOKUP(A1162,Sheet2!$A$2:$G$74,5,FALSE)</f>
        <v>0</v>
      </c>
    </row>
    <row r="1163" spans="1:15" x14ac:dyDescent="0.25">
      <c r="A1163" s="6" t="s">
        <v>29</v>
      </c>
      <c r="B1163" t="str">
        <f>VLOOKUP($A1163,Sheet2!$A$2:$B$82,2,FALSE)</f>
        <v>THC &gt;C10-C12</v>
      </c>
      <c r="C1163" s="6" t="s">
        <v>121</v>
      </c>
      <c r="D1163" t="str">
        <f>VLOOKUP(A1163,Sheet2!$A$2:$G$96,3,FALSE)</f>
        <v>hydrokarboner</v>
      </c>
      <c r="E1163" t="str">
        <f>VLOOKUP(A1163,Sheet2!$A$2:$G$96,4,FALSE)</f>
        <v>hydrokarboner</v>
      </c>
      <c r="F1163" s="8">
        <v>45029</v>
      </c>
      <c r="G1163" t="str">
        <f t="shared" si="58"/>
        <v>inn</v>
      </c>
      <c r="H1163" s="6" t="s">
        <v>119</v>
      </c>
      <c r="I1163" t="b">
        <f t="shared" si="56"/>
        <v>1</v>
      </c>
      <c r="J1163" s="6" t="s">
        <v>119</v>
      </c>
      <c r="K1163" t="str">
        <f>IF(LEN(VLOOKUP(B1163,Sheet2!$B$2:$G$96,5,FALSE))=0,"",VLOOKUP(B1163,Sheet2!$B$2:$G$96,5,FALSE))</f>
        <v/>
      </c>
      <c r="L1163" t="str">
        <f>IF(LEN(VLOOKUP(B1163,Sheet2!$B$2:$G$96,6,FALSE))=0,"",VLOOKUP(B1163,Sheet2!$B$2:$G$96,6,FALSE))</f>
        <v/>
      </c>
      <c r="M1163" t="b">
        <f t="shared" si="57"/>
        <v>0</v>
      </c>
      <c r="N1163">
        <v>152</v>
      </c>
      <c r="O1163" t="b">
        <f>VLOOKUP(A1163,Sheet2!$A$2:$G$74,5,FALSE)</f>
        <v>1</v>
      </c>
    </row>
    <row r="1164" spans="1:15" x14ac:dyDescent="0.25">
      <c r="A1164" s="6" t="s">
        <v>31</v>
      </c>
      <c r="B1164" t="str">
        <f>VLOOKUP($A1164,Sheet2!$A$2:$B$82,2,FALSE)</f>
        <v>THC &gt;C12-C16</v>
      </c>
      <c r="C1164" s="6" t="s">
        <v>121</v>
      </c>
      <c r="D1164" t="str">
        <f>VLOOKUP(A1164,Sheet2!$A$2:$G$96,3,FALSE)</f>
        <v>hydrokarboner</v>
      </c>
      <c r="E1164" t="str">
        <f>VLOOKUP(A1164,Sheet2!$A$2:$G$96,4,FALSE)</f>
        <v>hydrokarboner</v>
      </c>
      <c r="F1164" s="8">
        <v>45029</v>
      </c>
      <c r="G1164" t="str">
        <f t="shared" si="58"/>
        <v>inn</v>
      </c>
      <c r="H1164" s="6" t="s">
        <v>119</v>
      </c>
      <c r="I1164" t="b">
        <f t="shared" si="56"/>
        <v>1</v>
      </c>
      <c r="J1164" s="6" t="s">
        <v>119</v>
      </c>
      <c r="K1164" t="str">
        <f>IF(LEN(VLOOKUP(B1164,Sheet2!$B$2:$G$96,5,FALSE))=0,"",VLOOKUP(B1164,Sheet2!$B$2:$G$96,5,FALSE))</f>
        <v/>
      </c>
      <c r="L1164" t="str">
        <f>IF(LEN(VLOOKUP(B1164,Sheet2!$B$2:$G$96,6,FALSE))=0,"",VLOOKUP(B1164,Sheet2!$B$2:$G$96,6,FALSE))</f>
        <v/>
      </c>
      <c r="M1164" t="b">
        <f t="shared" si="57"/>
        <v>0</v>
      </c>
      <c r="N1164">
        <v>152</v>
      </c>
      <c r="O1164" t="b">
        <f>VLOOKUP(A1164,Sheet2!$A$2:$G$74,5,FALSE)</f>
        <v>1</v>
      </c>
    </row>
    <row r="1165" spans="1:15" x14ac:dyDescent="0.25">
      <c r="A1165" s="6" t="s">
        <v>32</v>
      </c>
      <c r="B1165" t="str">
        <f>VLOOKUP($A1165,Sheet2!$A$2:$B$82,2,FALSE)</f>
        <v>THC &gt;C16-C35</v>
      </c>
      <c r="C1165" s="6" t="s">
        <v>121</v>
      </c>
      <c r="D1165" t="str">
        <f>VLOOKUP(A1165,Sheet2!$A$2:$G$96,3,FALSE)</f>
        <v>hydrokarboner</v>
      </c>
      <c r="E1165" t="str">
        <f>VLOOKUP(A1165,Sheet2!$A$2:$G$96,4,FALSE)</f>
        <v>hydrokarboner</v>
      </c>
      <c r="F1165" s="8">
        <v>45029</v>
      </c>
      <c r="G1165" t="str">
        <f t="shared" si="58"/>
        <v>inn</v>
      </c>
      <c r="H1165" s="6" t="s">
        <v>119</v>
      </c>
      <c r="I1165" t="b">
        <f t="shared" si="56"/>
        <v>1</v>
      </c>
      <c r="J1165" s="6" t="s">
        <v>119</v>
      </c>
      <c r="K1165" t="str">
        <f>IF(LEN(VLOOKUP(B1165,Sheet2!$B$2:$G$96,5,FALSE))=0,"",VLOOKUP(B1165,Sheet2!$B$2:$G$96,5,FALSE))</f>
        <v/>
      </c>
      <c r="L1165" t="str">
        <f>IF(LEN(VLOOKUP(B1165,Sheet2!$B$2:$G$96,6,FALSE))=0,"",VLOOKUP(B1165,Sheet2!$B$2:$G$96,6,FALSE))</f>
        <v/>
      </c>
      <c r="M1165" t="b">
        <f t="shared" si="57"/>
        <v>0</v>
      </c>
      <c r="N1165">
        <v>152</v>
      </c>
      <c r="O1165" t="b">
        <f>VLOOKUP(A1165,Sheet2!$A$2:$G$74,5,FALSE)</f>
        <v>1</v>
      </c>
    </row>
    <row r="1166" spans="1:15" x14ac:dyDescent="0.25">
      <c r="A1166" s="6" t="s">
        <v>29</v>
      </c>
      <c r="B1166" t="str">
        <f>VLOOKUP($A1166,Sheet2!$A$2:$B$82,2,FALSE)</f>
        <v>THC &gt;C10-C12</v>
      </c>
      <c r="C1166" s="6" t="s">
        <v>11</v>
      </c>
      <c r="D1166" t="str">
        <f>VLOOKUP(A1166,Sheet2!$A$2:$G$96,3,FALSE)</f>
        <v>hydrokarboner</v>
      </c>
      <c r="E1166" t="str">
        <f>VLOOKUP(A1166,Sheet2!$A$2:$G$96,4,FALSE)</f>
        <v>hydrokarboner</v>
      </c>
      <c r="F1166" s="8">
        <v>45029</v>
      </c>
      <c r="G1166" t="str">
        <f t="shared" si="58"/>
        <v>inn</v>
      </c>
      <c r="H1166" s="6">
        <v>96</v>
      </c>
      <c r="I1166" t="b">
        <f t="shared" si="56"/>
        <v>0</v>
      </c>
      <c r="J1166" s="6">
        <v>96</v>
      </c>
      <c r="K1166" t="str">
        <f>IF(LEN(VLOOKUP(B1166,Sheet2!$B$2:$G$96,5,FALSE))=0,"",VLOOKUP(B1166,Sheet2!$B$2:$G$96,5,FALSE))</f>
        <v/>
      </c>
      <c r="L1166" t="str">
        <f>IF(LEN(VLOOKUP(B1166,Sheet2!$B$2:$G$96,6,FALSE))=0,"",VLOOKUP(B1166,Sheet2!$B$2:$G$96,6,FALSE))</f>
        <v/>
      </c>
      <c r="M1166" t="b">
        <f t="shared" si="57"/>
        <v>0</v>
      </c>
      <c r="N1166">
        <v>152</v>
      </c>
      <c r="O1166" t="b">
        <f>VLOOKUP(A1166,Sheet2!$A$2:$G$74,5,FALSE)</f>
        <v>1</v>
      </c>
    </row>
    <row r="1167" spans="1:15" x14ac:dyDescent="0.25">
      <c r="A1167" s="6" t="s">
        <v>31</v>
      </c>
      <c r="B1167" t="str">
        <f>VLOOKUP($A1167,Sheet2!$A$2:$B$82,2,FALSE)</f>
        <v>THC &gt;C12-C16</v>
      </c>
      <c r="C1167" s="6" t="s">
        <v>11</v>
      </c>
      <c r="D1167" t="str">
        <f>VLOOKUP(A1167,Sheet2!$A$2:$G$96,3,FALSE)</f>
        <v>hydrokarboner</v>
      </c>
      <c r="E1167" t="str">
        <f>VLOOKUP(A1167,Sheet2!$A$2:$G$96,4,FALSE)</f>
        <v>hydrokarboner</v>
      </c>
      <c r="F1167" s="8">
        <v>45029</v>
      </c>
      <c r="G1167" t="str">
        <f t="shared" si="58"/>
        <v>inn</v>
      </c>
      <c r="H1167" s="6">
        <v>300</v>
      </c>
      <c r="I1167" t="b">
        <f t="shared" si="56"/>
        <v>0</v>
      </c>
      <c r="J1167" s="6">
        <v>300</v>
      </c>
      <c r="K1167" t="str">
        <f>IF(LEN(VLOOKUP(B1167,Sheet2!$B$2:$G$96,5,FALSE))=0,"",VLOOKUP(B1167,Sheet2!$B$2:$G$96,5,FALSE))</f>
        <v/>
      </c>
      <c r="L1167" t="str">
        <f>IF(LEN(VLOOKUP(B1167,Sheet2!$B$2:$G$96,6,FALSE))=0,"",VLOOKUP(B1167,Sheet2!$B$2:$G$96,6,FALSE))</f>
        <v/>
      </c>
      <c r="M1167" t="b">
        <f t="shared" si="57"/>
        <v>0</v>
      </c>
      <c r="N1167">
        <v>152</v>
      </c>
      <c r="O1167" t="b">
        <f>VLOOKUP(A1167,Sheet2!$A$2:$G$74,5,FALSE)</f>
        <v>1</v>
      </c>
    </row>
    <row r="1168" spans="1:15" x14ac:dyDescent="0.25">
      <c r="A1168" s="6" t="s">
        <v>90</v>
      </c>
      <c r="B1168" t="str">
        <f>VLOOKUP($A1168,Sheet2!$A$2:$B$82,2,FALSE)</f>
        <v>THC &gt;C35-C40</v>
      </c>
      <c r="C1168" s="6" t="s">
        <v>11</v>
      </c>
      <c r="D1168" t="str">
        <f>VLOOKUP(A1168,Sheet2!$A$2:$G$96,3,FALSE)</f>
        <v>hydrokarboner</v>
      </c>
      <c r="E1168" t="str">
        <f>VLOOKUP(A1168,Sheet2!$A$2:$G$96,4,FALSE)</f>
        <v>hydrokarboner</v>
      </c>
      <c r="F1168" s="8">
        <v>45029</v>
      </c>
      <c r="G1168" t="str">
        <f t="shared" si="58"/>
        <v>inn</v>
      </c>
      <c r="H1168" s="6">
        <v>82.8</v>
      </c>
      <c r="I1168" t="b">
        <f t="shared" si="56"/>
        <v>0</v>
      </c>
      <c r="J1168" s="6">
        <v>82.8</v>
      </c>
      <c r="K1168" t="str">
        <f>IF(LEN(VLOOKUP(B1168,Sheet2!$B$2:$G$96,5,FALSE))=0,"",VLOOKUP(B1168,Sheet2!$B$2:$G$96,5,FALSE))</f>
        <v/>
      </c>
      <c r="L1168" t="str">
        <f>IF(LEN(VLOOKUP(B1168,Sheet2!$B$2:$G$96,6,FALSE))=0,"",VLOOKUP(B1168,Sheet2!$B$2:$G$96,6,FALSE))</f>
        <v/>
      </c>
      <c r="M1168" t="b">
        <f t="shared" si="57"/>
        <v>0</v>
      </c>
      <c r="N1168">
        <v>152</v>
      </c>
      <c r="O1168" t="b">
        <f>VLOOKUP(A1168,Sheet2!$A$2:$G$74,5,FALSE)</f>
        <v>1</v>
      </c>
    </row>
    <row r="1169" spans="1:15" x14ac:dyDescent="0.25">
      <c r="A1169" s="6" t="s">
        <v>32</v>
      </c>
      <c r="B1169" t="str">
        <f>VLOOKUP($A1169,Sheet2!$A$2:$B$82,2,FALSE)</f>
        <v>THC &gt;C16-C35</v>
      </c>
      <c r="C1169" s="6" t="s">
        <v>11</v>
      </c>
      <c r="D1169" t="str">
        <f>VLOOKUP(A1169,Sheet2!$A$2:$G$96,3,FALSE)</f>
        <v>hydrokarboner</v>
      </c>
      <c r="E1169" t="str">
        <f>VLOOKUP(A1169,Sheet2!$A$2:$G$96,4,FALSE)</f>
        <v>hydrokarboner</v>
      </c>
      <c r="F1169" s="8">
        <v>45029</v>
      </c>
      <c r="G1169" t="str">
        <f t="shared" si="58"/>
        <v>inn</v>
      </c>
      <c r="H1169" s="6">
        <v>788</v>
      </c>
      <c r="I1169" t="b">
        <f t="shared" si="56"/>
        <v>0</v>
      </c>
      <c r="J1169" s="6">
        <v>788</v>
      </c>
      <c r="K1169" t="str">
        <f>IF(LEN(VLOOKUP(B1169,Sheet2!$B$2:$G$96,5,FALSE))=0,"",VLOOKUP(B1169,Sheet2!$B$2:$G$96,5,FALSE))</f>
        <v/>
      </c>
      <c r="L1169" t="str">
        <f>IF(LEN(VLOOKUP(B1169,Sheet2!$B$2:$G$96,6,FALSE))=0,"",VLOOKUP(B1169,Sheet2!$B$2:$G$96,6,FALSE))</f>
        <v/>
      </c>
      <c r="M1169" t="b">
        <f t="shared" si="57"/>
        <v>0</v>
      </c>
      <c r="N1169">
        <v>152</v>
      </c>
      <c r="O1169" t="b">
        <f>VLOOKUP(A1169,Sheet2!$A$2:$G$74,5,FALSE)</f>
        <v>1</v>
      </c>
    </row>
    <row r="1170" spans="1:15" x14ac:dyDescent="0.25">
      <c r="A1170" s="6" t="s">
        <v>34</v>
      </c>
      <c r="B1170" t="str">
        <f>VLOOKUP($A1170,Sheet2!$A$2:$B$82,2,FALSE)</f>
        <v>THC &gt;C10-C40</v>
      </c>
      <c r="C1170" s="6" t="s">
        <v>11</v>
      </c>
      <c r="D1170" t="str">
        <f>VLOOKUP(A1170,Sheet2!$A$2:$G$96,3,FALSE)</f>
        <v>hydrokarboner</v>
      </c>
      <c r="E1170" t="str">
        <f>VLOOKUP(A1170,Sheet2!$A$2:$G$96,4,FALSE)</f>
        <v>sum hydrokarboner</v>
      </c>
      <c r="F1170" s="8">
        <v>45029</v>
      </c>
      <c r="G1170" t="str">
        <f t="shared" si="58"/>
        <v>inn</v>
      </c>
      <c r="H1170" s="6">
        <v>1270</v>
      </c>
      <c r="I1170" t="b">
        <f t="shared" si="56"/>
        <v>0</v>
      </c>
      <c r="J1170" s="6">
        <v>1270</v>
      </c>
      <c r="K1170">
        <f>IF(LEN(VLOOKUP(B1170,Sheet2!$B$2:$G$96,5,FALSE))=0,"",VLOOKUP(B1170,Sheet2!$B$2:$G$96,5,FALSE))</f>
        <v>200000</v>
      </c>
      <c r="L1170" t="str">
        <f>IF(LEN(VLOOKUP(B1170,Sheet2!$B$2:$G$96,6,FALSE))=0,"",VLOOKUP(B1170,Sheet2!$B$2:$G$96,6,FALSE))</f>
        <v/>
      </c>
      <c r="M1170" t="b">
        <f t="shared" si="57"/>
        <v>0</v>
      </c>
      <c r="N1170">
        <v>152</v>
      </c>
      <c r="O1170" t="b">
        <f>VLOOKUP(A1170,Sheet2!$A$2:$G$74,5,FALSE)</f>
        <v>1</v>
      </c>
    </row>
    <row r="1171" spans="1:15" x14ac:dyDescent="0.25">
      <c r="A1171" s="6" t="s">
        <v>179</v>
      </c>
      <c r="B1171" t="str">
        <f>VLOOKUP($A1171,Sheet2!$A$2:$B$82,2,FALSE)</f>
        <v>DEHP</v>
      </c>
      <c r="C1171" s="6" t="s">
        <v>11</v>
      </c>
      <c r="D1171" t="str">
        <f>VLOOKUP(A1171,Sheet2!$A$2:$G$96,3,FALSE)</f>
        <v>org milj</v>
      </c>
      <c r="E1171" t="str">
        <f>VLOOKUP(A1171,Sheet2!$A$2:$G$96,4,FALSE)</f>
        <v>DEHP</v>
      </c>
      <c r="F1171" s="8">
        <v>45029</v>
      </c>
      <c r="G1171" t="str">
        <f t="shared" si="58"/>
        <v>inn</v>
      </c>
      <c r="H1171" s="6">
        <v>38.6</v>
      </c>
      <c r="I1171" t="b">
        <f t="shared" si="56"/>
        <v>0</v>
      </c>
      <c r="J1171" s="6">
        <v>38.6</v>
      </c>
      <c r="K1171" t="str">
        <f>IF(LEN(VLOOKUP(B1171,Sheet2!$B$2:$G$96,5,FALSE))=0,"",VLOOKUP(B1171,Sheet2!$B$2:$G$96,5,FALSE))</f>
        <v>målekrav</v>
      </c>
      <c r="L1171" t="str">
        <f>IF(LEN(VLOOKUP(B1171,Sheet2!$B$2:$G$96,6,FALSE))=0,"",VLOOKUP(B1171,Sheet2!$B$2:$G$96,6,FALSE))</f>
        <v/>
      </c>
      <c r="M1171" t="b">
        <f t="shared" si="57"/>
        <v>0</v>
      </c>
      <c r="N1171">
        <v>152</v>
      </c>
      <c r="O1171" t="b">
        <f>VLOOKUP(A1171,Sheet2!$A$2:$G$74,5,FALSE)</f>
        <v>1</v>
      </c>
    </row>
    <row r="1172" spans="1:15" x14ac:dyDescent="0.25">
      <c r="A1172" s="6" t="s">
        <v>179</v>
      </c>
      <c r="B1172" t="str">
        <f>VLOOKUP($A1172,Sheet2!$A$2:$B$82,2,FALSE)</f>
        <v>DEHP</v>
      </c>
      <c r="C1172" s="6" t="s">
        <v>121</v>
      </c>
      <c r="D1172" t="str">
        <f>VLOOKUP(A1172,Sheet2!$A$2:$G$96,3,FALSE)</f>
        <v>org milj</v>
      </c>
      <c r="E1172" t="str">
        <f>VLOOKUP(A1172,Sheet2!$A$2:$G$96,4,FALSE)</f>
        <v>DEHP</v>
      </c>
      <c r="F1172" s="8">
        <v>45029</v>
      </c>
      <c r="G1172" t="str">
        <f t="shared" si="58"/>
        <v>inn</v>
      </c>
      <c r="H1172" s="6" t="s">
        <v>119</v>
      </c>
      <c r="I1172" t="b">
        <f t="shared" si="56"/>
        <v>1</v>
      </c>
      <c r="J1172" s="6" t="s">
        <v>119</v>
      </c>
      <c r="K1172" t="str">
        <f>IF(LEN(VLOOKUP(B1172,Sheet2!$B$2:$G$96,5,FALSE))=0,"",VLOOKUP(B1172,Sheet2!$B$2:$G$96,5,FALSE))</f>
        <v>målekrav</v>
      </c>
      <c r="L1172" t="str">
        <f>IF(LEN(VLOOKUP(B1172,Sheet2!$B$2:$G$96,6,FALSE))=0,"",VLOOKUP(B1172,Sheet2!$B$2:$G$96,6,FALSE))</f>
        <v/>
      </c>
      <c r="M1172" t="b">
        <f t="shared" si="57"/>
        <v>0</v>
      </c>
      <c r="N1172">
        <v>152</v>
      </c>
      <c r="O1172" t="b">
        <f>VLOOKUP(A1172,Sheet2!$A$2:$G$74,5,FALSE)</f>
        <v>1</v>
      </c>
    </row>
    <row r="1173" spans="1:15" x14ac:dyDescent="0.25">
      <c r="A1173" s="6" t="s">
        <v>64</v>
      </c>
      <c r="B1173" t="str">
        <f>VLOOKUP($A1173,Sheet2!$A$2:$B$82,2,FALSE)</f>
        <v>Cl</v>
      </c>
      <c r="C1173" s="6" t="s">
        <v>5</v>
      </c>
      <c r="D1173" t="str">
        <f>VLOOKUP(A1173,Sheet2!$A$2:$G$96,3,FALSE)</f>
        <v>vannparameter</v>
      </c>
      <c r="E1173" t="str">
        <f>VLOOKUP(A1173,Sheet2!$A$2:$G$96,4,FALSE)</f>
        <v>anion</v>
      </c>
      <c r="F1173" s="8">
        <v>45029</v>
      </c>
      <c r="G1173" t="str">
        <f t="shared" si="58"/>
        <v>inn</v>
      </c>
      <c r="H1173" s="6">
        <v>253</v>
      </c>
      <c r="I1173" t="b">
        <f t="shared" si="56"/>
        <v>0</v>
      </c>
      <c r="J1173" s="6">
        <v>253</v>
      </c>
      <c r="K1173">
        <f>IF(LEN(VLOOKUP(B1173,Sheet2!$B$2:$G$96,5,FALSE))=0,"",VLOOKUP(B1173,Sheet2!$B$2:$G$96,5,FALSE))</f>
        <v>1000</v>
      </c>
      <c r="L1173" t="str">
        <f>IF(LEN(VLOOKUP(B1173,Sheet2!$B$2:$G$96,6,FALSE))=0,"",VLOOKUP(B1173,Sheet2!$B$2:$G$96,6,FALSE))</f>
        <v/>
      </c>
      <c r="M1173" t="b">
        <f t="shared" si="57"/>
        <v>0</v>
      </c>
      <c r="N1173">
        <v>152</v>
      </c>
      <c r="O1173" t="b">
        <f>VLOOKUP(A1173,Sheet2!$A$2:$G$74,5,FALSE)</f>
        <v>0</v>
      </c>
    </row>
    <row r="1174" spans="1:15" x14ac:dyDescent="0.25">
      <c r="A1174" s="6" t="s">
        <v>1</v>
      </c>
      <c r="B1174" t="str">
        <f>VLOOKUP($A1174,Sheet2!$A$2:$B$82,2,FALSE)</f>
        <v>pH</v>
      </c>
      <c r="C1174" s="6" t="s">
        <v>119</v>
      </c>
      <c r="D1174" t="str">
        <f>VLOOKUP(A1174,Sheet2!$A$2:$G$96,3,FALSE)</f>
        <v>vannparameter</v>
      </c>
      <c r="E1174" t="str">
        <f>VLOOKUP(A1174,Sheet2!$A$2:$G$96,4,FALSE)</f>
        <v>pH</v>
      </c>
      <c r="F1174" s="8">
        <v>45029</v>
      </c>
      <c r="G1174" t="str">
        <f t="shared" si="58"/>
        <v>inn</v>
      </c>
      <c r="H1174" s="6">
        <v>7.6</v>
      </c>
      <c r="I1174" t="b">
        <f t="shared" si="56"/>
        <v>0</v>
      </c>
      <c r="J1174" s="6">
        <v>7.6</v>
      </c>
      <c r="K1174">
        <f>IF(LEN(VLOOKUP(B1174,Sheet2!$B$2:$G$96,5,FALSE))=0,"",VLOOKUP(B1174,Sheet2!$B$2:$G$96,5,FALSE))</f>
        <v>5.5</v>
      </c>
      <c r="L1174">
        <f>IF(LEN(VLOOKUP(B1174,Sheet2!$B$2:$G$96,6,FALSE))=0,"",VLOOKUP(B1174,Sheet2!$B$2:$G$96,6,FALSE))</f>
        <v>8.5</v>
      </c>
      <c r="M1174" t="b">
        <f t="shared" si="57"/>
        <v>1</v>
      </c>
      <c r="N1174">
        <v>152</v>
      </c>
      <c r="O1174" t="b">
        <f>VLOOKUP(A1174,Sheet2!$A$2:$G$74,5,FALSE)</f>
        <v>1</v>
      </c>
    </row>
    <row r="1175" spans="1:15" x14ac:dyDescent="0.25">
      <c r="A1175" s="6" t="s">
        <v>117</v>
      </c>
      <c r="B1175" t="str">
        <f>VLOOKUP($A1175,Sheet2!$A$2:$B$82,2,FALSE)</f>
        <v>T (˚C)</v>
      </c>
      <c r="C1175" s="6" t="s">
        <v>122</v>
      </c>
      <c r="D1175" t="str">
        <f>VLOOKUP(A1175,Sheet2!$A$2:$G$96,3,FALSE)</f>
        <v>vannparameter</v>
      </c>
      <c r="E1175" t="str">
        <f>VLOOKUP(A1175,Sheet2!$A$2:$G$96,4,FALSE)</f>
        <v>temperatur</v>
      </c>
      <c r="F1175" s="8">
        <v>45029</v>
      </c>
      <c r="G1175" t="str">
        <f t="shared" si="58"/>
        <v>inn</v>
      </c>
      <c r="H1175" s="6">
        <v>21</v>
      </c>
      <c r="I1175" t="b">
        <f t="shared" si="56"/>
        <v>0</v>
      </c>
      <c r="J1175" s="6">
        <v>21</v>
      </c>
      <c r="K1175" t="str">
        <f>IF(LEN(VLOOKUP(B1175,Sheet2!$B$2:$G$96,5,FALSE))=0,"",VLOOKUP(B1175,Sheet2!$B$2:$G$96,5,FALSE))</f>
        <v/>
      </c>
      <c r="L1175" t="str">
        <f>IF(LEN(VLOOKUP(B1175,Sheet2!$B$2:$G$96,6,FALSE))=0,"",VLOOKUP(B1175,Sheet2!$B$2:$G$96,6,FALSE))</f>
        <v/>
      </c>
      <c r="M1175" t="b">
        <f t="shared" si="57"/>
        <v>0</v>
      </c>
      <c r="N1175">
        <v>152</v>
      </c>
      <c r="O1175" t="b">
        <f>VLOOKUP(A1175,Sheet2!$A$2:$G$74,5,FALSE)</f>
        <v>0</v>
      </c>
    </row>
    <row r="1176" spans="1:15" x14ac:dyDescent="0.25">
      <c r="A1176" s="6" t="s">
        <v>2</v>
      </c>
      <c r="B1176" t="str">
        <f>VLOOKUP($A1176,Sheet2!$A$2:$B$82,2,FALSE)</f>
        <v>EC</v>
      </c>
      <c r="C1176" s="6" t="s">
        <v>3</v>
      </c>
      <c r="D1176" t="str">
        <f>VLOOKUP(A1176,Sheet2!$A$2:$G$96,3,FALSE)</f>
        <v>vannparameter</v>
      </c>
      <c r="E1176" t="str">
        <f>VLOOKUP(A1176,Sheet2!$A$2:$G$96,4,FALSE)</f>
        <v>EC</v>
      </c>
      <c r="F1176" s="8">
        <v>45029</v>
      </c>
      <c r="G1176" t="str">
        <f t="shared" si="58"/>
        <v>inn</v>
      </c>
      <c r="H1176" s="6">
        <v>370</v>
      </c>
      <c r="I1176" t="b">
        <f t="shared" si="56"/>
        <v>0</v>
      </c>
      <c r="J1176" s="6">
        <v>370</v>
      </c>
      <c r="K1176" t="str">
        <f>IF(LEN(VLOOKUP(B1176,Sheet2!$B$2:$G$96,5,FALSE))=0,"",VLOOKUP(B1176,Sheet2!$B$2:$G$96,5,FALSE))</f>
        <v/>
      </c>
      <c r="L1176" t="str">
        <f>IF(LEN(VLOOKUP(B1176,Sheet2!$B$2:$G$96,6,FALSE))=0,"",VLOOKUP(B1176,Sheet2!$B$2:$G$96,6,FALSE))</f>
        <v/>
      </c>
      <c r="M1176" t="b">
        <f t="shared" si="57"/>
        <v>0</v>
      </c>
      <c r="N1176">
        <v>152</v>
      </c>
      <c r="O1176" t="b">
        <f>VLOOKUP(A1176,Sheet2!$A$2:$G$74,5,FALSE)</f>
        <v>1</v>
      </c>
    </row>
    <row r="1177" spans="1:15" x14ac:dyDescent="0.25">
      <c r="A1177" s="6" t="s">
        <v>98</v>
      </c>
      <c r="B1177" t="str">
        <f>VLOOKUP($A1177,Sheet2!$A$2:$B$82,2,FALSE)</f>
        <v>Suspendert stoff</v>
      </c>
      <c r="C1177" s="6" t="s">
        <v>5</v>
      </c>
      <c r="D1177" t="str">
        <f>VLOOKUP(A1177,Sheet2!$A$2:$G$96,3,FALSE)</f>
        <v>vannparameter</v>
      </c>
      <c r="E1177" t="str">
        <f>VLOOKUP(A1177,Sheet2!$A$2:$G$96,4,FALSE)</f>
        <v>stoff</v>
      </c>
      <c r="F1177" s="8">
        <v>45029</v>
      </c>
      <c r="G1177" t="str">
        <f t="shared" si="58"/>
        <v>inn</v>
      </c>
      <c r="H1177" s="6">
        <v>610</v>
      </c>
      <c r="I1177" t="b">
        <f t="shared" si="56"/>
        <v>0</v>
      </c>
      <c r="J1177" s="6">
        <v>610</v>
      </c>
      <c r="K1177">
        <f>IF(LEN(VLOOKUP(B1177,Sheet2!$B$2:$G$96,5,FALSE))=0,"",VLOOKUP(B1177,Sheet2!$B$2:$G$96,5,FALSE))</f>
        <v>50</v>
      </c>
      <c r="L1177" t="str">
        <f>IF(LEN(VLOOKUP(B1177,Sheet2!$B$2:$G$96,6,FALSE))=0,"",VLOOKUP(B1177,Sheet2!$B$2:$G$96,6,FALSE))</f>
        <v/>
      </c>
      <c r="M1177" t="b">
        <f t="shared" si="57"/>
        <v>1</v>
      </c>
      <c r="N1177">
        <v>152</v>
      </c>
      <c r="O1177" t="b">
        <f>VLOOKUP(A1177,Sheet2!$A$2:$G$74,5,FALSE)</f>
        <v>1</v>
      </c>
    </row>
    <row r="1178" spans="1:15" x14ac:dyDescent="0.25">
      <c r="A1178" s="6" t="s">
        <v>182</v>
      </c>
      <c r="B1178" t="str">
        <f>VLOOKUP($A1178,Sheet2!$A$2:$B$82,2,FALSE)</f>
        <v>TOC</v>
      </c>
      <c r="C1178" s="6" t="s">
        <v>5</v>
      </c>
      <c r="D1178" t="str">
        <f>VLOOKUP(A1178,Sheet2!$A$2:$G$96,3,FALSE)</f>
        <v>vannparameter</v>
      </c>
      <c r="E1178" t="str">
        <f>VLOOKUP(A1178,Sheet2!$A$2:$G$96,4,FALSE)</f>
        <v>organisk materiale</v>
      </c>
      <c r="F1178" s="8">
        <v>45029</v>
      </c>
      <c r="G1178" t="str">
        <f t="shared" si="58"/>
        <v>inn</v>
      </c>
      <c r="H1178" s="6">
        <v>210</v>
      </c>
      <c r="I1178" t="b">
        <f t="shared" si="56"/>
        <v>0</v>
      </c>
      <c r="J1178" s="6">
        <v>210</v>
      </c>
      <c r="K1178">
        <f>IF(LEN(VLOOKUP(B1178,Sheet2!$B$2:$G$96,5,FALSE))=0,"",VLOOKUP(B1178,Sheet2!$B$2:$G$96,5,FALSE))</f>
        <v>120</v>
      </c>
      <c r="L1178" t="str">
        <f>IF(LEN(VLOOKUP(B1178,Sheet2!$B$2:$G$96,6,FALSE))=0,"",VLOOKUP(B1178,Sheet2!$B$2:$G$96,6,FALSE))</f>
        <v/>
      </c>
      <c r="M1178" t="b">
        <f t="shared" si="57"/>
        <v>1</v>
      </c>
      <c r="N1178">
        <v>152</v>
      </c>
      <c r="O1178" t="b">
        <f>VLOOKUP(A1178,Sheet2!$A$2:$G$74,5,FALSE)</f>
        <v>1</v>
      </c>
    </row>
    <row r="1179" spans="1:15" x14ac:dyDescent="0.25">
      <c r="A1179" s="6" t="s">
        <v>183</v>
      </c>
      <c r="B1179" t="str">
        <f>VLOOKUP($A1179,Sheet2!$A$2:$B$82,2,FALSE)</f>
        <v>Tot N</v>
      </c>
      <c r="C1179" s="6" t="s">
        <v>5</v>
      </c>
      <c r="D1179" t="str">
        <f>VLOOKUP(A1179,Sheet2!$A$2:$G$96,3,FALSE)</f>
        <v>vannparameter</v>
      </c>
      <c r="E1179" t="str">
        <f>VLOOKUP(A1179,Sheet2!$A$2:$G$96,4,FALSE)</f>
        <v>næringsstoff</v>
      </c>
      <c r="F1179" s="8">
        <v>45029</v>
      </c>
      <c r="G1179" t="str">
        <f t="shared" si="58"/>
        <v>inn</v>
      </c>
      <c r="H1179" s="6">
        <v>313</v>
      </c>
      <c r="I1179" t="b">
        <f t="shared" si="56"/>
        <v>0</v>
      </c>
      <c r="J1179" s="6">
        <v>313</v>
      </c>
      <c r="K1179">
        <f>IF(LEN(VLOOKUP(B1179,Sheet2!$B$2:$G$96,5,FALSE))=0,"",VLOOKUP(B1179,Sheet2!$B$2:$G$96,5,FALSE))</f>
        <v>60</v>
      </c>
      <c r="L1179" t="str">
        <f>IF(LEN(VLOOKUP(B1179,Sheet2!$B$2:$G$96,6,FALSE))=0,"",VLOOKUP(B1179,Sheet2!$B$2:$G$96,6,FALSE))</f>
        <v/>
      </c>
      <c r="M1179" t="b">
        <f t="shared" si="57"/>
        <v>1</v>
      </c>
      <c r="N1179">
        <v>152</v>
      </c>
      <c r="O1179" t="b">
        <f>VLOOKUP(A1179,Sheet2!$A$2:$G$74,5,FALSE)</f>
        <v>1</v>
      </c>
    </row>
    <row r="1180" spans="1:15" x14ac:dyDescent="0.25">
      <c r="A1180" s="6" t="s">
        <v>185</v>
      </c>
      <c r="B1180" t="str">
        <f>VLOOKUP($A1180,Sheet2!$A$2:$B$82,2,FALSE)</f>
        <v>NH4 + NH3</v>
      </c>
      <c r="C1180" s="6" t="s">
        <v>5</v>
      </c>
      <c r="D1180" t="str">
        <f>VLOOKUP(A1180,Sheet2!$A$2:$G$96,3,FALSE)</f>
        <v>vannparameter</v>
      </c>
      <c r="E1180" t="str">
        <f>VLOOKUP(A1180,Sheet2!$A$2:$G$96,4,FALSE)</f>
        <v>næringsstoff</v>
      </c>
      <c r="F1180" s="8">
        <v>45029</v>
      </c>
      <c r="G1180" t="str">
        <f t="shared" si="58"/>
        <v>inn</v>
      </c>
      <c r="H1180" s="6">
        <v>271</v>
      </c>
      <c r="I1180" t="b">
        <f t="shared" si="56"/>
        <v>0</v>
      </c>
      <c r="J1180" s="6">
        <v>271</v>
      </c>
      <c r="K1180" t="str">
        <f>IF(LEN(VLOOKUP(B1180,Sheet2!$B$2:$G$96,5,FALSE))=0,"",VLOOKUP(B1180,Sheet2!$B$2:$G$96,5,FALSE))</f>
        <v/>
      </c>
      <c r="L1180" t="str">
        <f>IF(LEN(VLOOKUP(B1180,Sheet2!$B$2:$G$96,6,FALSE))=0,"",VLOOKUP(B1180,Sheet2!$B$2:$G$96,6,FALSE))</f>
        <v/>
      </c>
      <c r="M1180" t="b">
        <f t="shared" si="57"/>
        <v>0</v>
      </c>
      <c r="N1180">
        <v>152</v>
      </c>
      <c r="O1180" t="b">
        <f>VLOOKUP(A1180,Sheet2!$A$2:$G$74,5,FALSE)</f>
        <v>0</v>
      </c>
    </row>
    <row r="1181" spans="1:15" x14ac:dyDescent="0.25">
      <c r="A1181" s="6" t="s">
        <v>184</v>
      </c>
      <c r="B1181" t="str">
        <f>VLOOKUP($A1181,Sheet2!$A$2:$B$82,2,FALSE)</f>
        <v>Tot P</v>
      </c>
      <c r="C1181" s="6" t="s">
        <v>5</v>
      </c>
      <c r="D1181" t="str">
        <f>VLOOKUP(A1181,Sheet2!$A$2:$G$96,3,FALSE)</f>
        <v>vannparameter</v>
      </c>
      <c r="E1181" t="str">
        <f>VLOOKUP(A1181,Sheet2!$A$2:$G$96,4,FALSE)</f>
        <v>næringsstoff</v>
      </c>
      <c r="F1181" s="8">
        <v>45029</v>
      </c>
      <c r="G1181" t="str">
        <f t="shared" si="58"/>
        <v>inn</v>
      </c>
      <c r="H1181" s="6">
        <v>12</v>
      </c>
      <c r="I1181" t="b">
        <f t="shared" si="56"/>
        <v>0</v>
      </c>
      <c r="J1181" s="6">
        <v>12</v>
      </c>
      <c r="K1181">
        <f>IF(LEN(VLOOKUP(B1181,Sheet2!$B$2:$G$96,5,FALSE))=0,"",VLOOKUP(B1181,Sheet2!$B$2:$G$96,5,FALSE))</f>
        <v>10</v>
      </c>
      <c r="L1181" t="str">
        <f>IF(LEN(VLOOKUP(B1181,Sheet2!$B$2:$G$96,6,FALSE))=0,"",VLOOKUP(B1181,Sheet2!$B$2:$G$96,6,FALSE))</f>
        <v/>
      </c>
      <c r="M1181" t="b">
        <f t="shared" si="57"/>
        <v>1</v>
      </c>
      <c r="N1181">
        <v>152</v>
      </c>
      <c r="O1181" t="b">
        <f>VLOOKUP(A1181,Sheet2!$A$2:$G$74,5,FALSE)</f>
        <v>1</v>
      </c>
    </row>
    <row r="1182" spans="1:15" x14ac:dyDescent="0.25">
      <c r="A1182" s="6" t="s">
        <v>8</v>
      </c>
      <c r="B1182" t="str">
        <f>VLOOKUP($A1182,Sheet2!$A$2:$B$82,2,FALSE)</f>
        <v>KOF-Cr</v>
      </c>
      <c r="C1182" s="6" t="s">
        <v>5</v>
      </c>
      <c r="D1182" t="str">
        <f>VLOOKUP(A1182,Sheet2!$A$2:$G$96,3,FALSE)</f>
        <v>vannparameter</v>
      </c>
      <c r="E1182" t="str">
        <f>VLOOKUP(A1182,Sheet2!$A$2:$G$96,4,FALSE)</f>
        <v>organisk materiale</v>
      </c>
      <c r="F1182" s="8">
        <v>45029</v>
      </c>
      <c r="G1182" t="str">
        <f t="shared" si="58"/>
        <v>inn</v>
      </c>
      <c r="H1182" s="6">
        <v>1090</v>
      </c>
      <c r="I1182" t="b">
        <f t="shared" si="56"/>
        <v>0</v>
      </c>
      <c r="J1182" s="6">
        <v>1090</v>
      </c>
      <c r="K1182">
        <f>IF(LEN(VLOOKUP(B1182,Sheet2!$B$2:$G$96,5,FALSE))=0,"",VLOOKUP(B1182,Sheet2!$B$2:$G$96,5,FALSE))</f>
        <v>600</v>
      </c>
      <c r="L1182" t="str">
        <f>IF(LEN(VLOOKUP(B1182,Sheet2!$B$2:$G$96,6,FALSE))=0,"",VLOOKUP(B1182,Sheet2!$B$2:$G$96,6,FALSE))</f>
        <v/>
      </c>
      <c r="M1182" t="b">
        <f t="shared" si="57"/>
        <v>1</v>
      </c>
      <c r="N1182">
        <v>152</v>
      </c>
      <c r="O1182" t="b">
        <f>VLOOKUP(A1182,Sheet2!$A$2:$G$74,5,FALSE)</f>
        <v>1</v>
      </c>
    </row>
    <row r="1183" spans="1:15" x14ac:dyDescent="0.25">
      <c r="A1183" s="6" t="s">
        <v>9</v>
      </c>
      <c r="B1183" t="str">
        <f>VLOOKUP($A1183,Sheet2!$A$2:$B$82,2,FALSE)</f>
        <v>BOF-5</v>
      </c>
      <c r="C1183" s="6" t="s">
        <v>5</v>
      </c>
      <c r="D1183" t="str">
        <f>VLOOKUP(A1183,Sheet2!$A$2:$G$96,3,FALSE)</f>
        <v>vannparameter</v>
      </c>
      <c r="E1183" t="str">
        <f>VLOOKUP(A1183,Sheet2!$A$2:$G$96,4,FALSE)</f>
        <v>organisk materiale</v>
      </c>
      <c r="F1183" s="8">
        <v>45029</v>
      </c>
      <c r="G1183" t="str">
        <f t="shared" si="58"/>
        <v>inn</v>
      </c>
      <c r="H1183" s="6">
        <v>166</v>
      </c>
      <c r="I1183" t="b">
        <f t="shared" si="56"/>
        <v>0</v>
      </c>
      <c r="J1183" s="6">
        <v>166</v>
      </c>
      <c r="K1183">
        <f>IF(LEN(VLOOKUP(B1183,Sheet2!$B$2:$G$96,5,FALSE))=0,"",VLOOKUP(B1183,Sheet2!$B$2:$G$96,5,FALSE))</f>
        <v>300</v>
      </c>
      <c r="L1183" t="str">
        <f>IF(LEN(VLOOKUP(B1183,Sheet2!$B$2:$G$96,6,FALSE))=0,"",VLOOKUP(B1183,Sheet2!$B$2:$G$96,6,FALSE))</f>
        <v/>
      </c>
      <c r="M1183" t="b">
        <f t="shared" si="57"/>
        <v>0</v>
      </c>
      <c r="N1183">
        <v>152</v>
      </c>
      <c r="O1183" t="b">
        <f>VLOOKUP(A1183,Sheet2!$A$2:$G$74,5,FALSE)</f>
        <v>1</v>
      </c>
    </row>
    <row r="1184" spans="1:15" x14ac:dyDescent="0.25">
      <c r="A1184" s="6" t="s">
        <v>150</v>
      </c>
      <c r="B1184" t="str">
        <f>VLOOKUP($A1184,Sheet2!$A$2:$B$82,2,FALSE)</f>
        <v>TS</v>
      </c>
      <c r="C1184" s="6" t="s">
        <v>118</v>
      </c>
      <c r="D1184" t="str">
        <f>VLOOKUP(A1184,Sheet2!$A$2:$G$96,3,FALSE)</f>
        <v>vannparameter</v>
      </c>
      <c r="E1184" t="str">
        <f>VLOOKUP(A1184,Sheet2!$A$2:$G$96,4,FALSE)</f>
        <v>stoff</v>
      </c>
      <c r="F1184" s="8">
        <v>45029</v>
      </c>
      <c r="G1184" t="str">
        <f t="shared" si="58"/>
        <v>slamtank</v>
      </c>
      <c r="H1184" s="6">
        <v>11.2</v>
      </c>
      <c r="I1184" t="b">
        <f t="shared" si="56"/>
        <v>0</v>
      </c>
      <c r="J1184" s="6">
        <v>11.2</v>
      </c>
      <c r="K1184" t="str">
        <f>IF(LEN(VLOOKUP(B1184,Sheet2!$B$2:$G$96,5,FALSE))=0,"",VLOOKUP(B1184,Sheet2!$B$2:$G$96,5,FALSE))</f>
        <v/>
      </c>
      <c r="L1184" t="str">
        <f>IF(LEN(VLOOKUP(B1184,Sheet2!$B$2:$G$96,6,FALSE))=0,"",VLOOKUP(B1184,Sheet2!$B$2:$G$96,6,FALSE))</f>
        <v/>
      </c>
      <c r="M1184" t="b">
        <f t="shared" si="57"/>
        <v>0</v>
      </c>
      <c r="N1184">
        <v>153</v>
      </c>
      <c r="O1184" t="b">
        <f>VLOOKUP(A1184,Sheet2!$A$2:$G$74,5,FALSE)</f>
        <v>0</v>
      </c>
    </row>
    <row r="1185" spans="1:15" x14ac:dyDescent="0.25">
      <c r="A1185" s="6" t="s">
        <v>10</v>
      </c>
      <c r="B1185" t="str">
        <f>VLOOKUP($A1185,Sheet2!$A$2:$B$82,2,FALSE)</f>
        <v>As</v>
      </c>
      <c r="C1185" s="6" t="s">
        <v>11</v>
      </c>
      <c r="D1185" t="str">
        <f>VLOOKUP(A1185,Sheet2!$A$2:$G$96,3,FALSE)</f>
        <v>tungmetaller</v>
      </c>
      <c r="E1185" t="str">
        <f>VLOOKUP(A1185,Sheet2!$A$2:$G$96,4,FALSE)</f>
        <v>tungmetaller</v>
      </c>
      <c r="F1185" s="8">
        <v>45029</v>
      </c>
      <c r="G1185" t="str">
        <f t="shared" si="58"/>
        <v>slamtank</v>
      </c>
      <c r="H1185" s="6" t="s">
        <v>119</v>
      </c>
      <c r="I1185" t="b">
        <f t="shared" si="56"/>
        <v>1</v>
      </c>
      <c r="J1185" s="6" t="s">
        <v>119</v>
      </c>
      <c r="K1185">
        <f>IF(LEN(VLOOKUP(B1185,Sheet2!$B$2:$G$96,5,FALSE))=0,"",VLOOKUP(B1185,Sheet2!$B$2:$G$96,5,FALSE))</f>
        <v>50</v>
      </c>
      <c r="L1185" t="str">
        <f>IF(LEN(VLOOKUP(B1185,Sheet2!$B$2:$G$96,6,FALSE))=0,"",VLOOKUP(B1185,Sheet2!$B$2:$G$96,6,FALSE))</f>
        <v/>
      </c>
      <c r="M1185" t="b">
        <f t="shared" si="57"/>
        <v>1</v>
      </c>
      <c r="N1185">
        <v>153</v>
      </c>
      <c r="O1185" t="b">
        <f>VLOOKUP(A1185,Sheet2!$A$2:$G$74,5,FALSE)</f>
        <v>1</v>
      </c>
    </row>
    <row r="1186" spans="1:15" x14ac:dyDescent="0.25">
      <c r="A1186" s="6" t="s">
        <v>14</v>
      </c>
      <c r="B1186" t="str">
        <f>VLOOKUP($A1186,Sheet2!$A$2:$B$82,2,FALSE)</f>
        <v>Cd</v>
      </c>
      <c r="C1186" s="6" t="s">
        <v>11</v>
      </c>
      <c r="D1186" t="str">
        <f>VLOOKUP(A1186,Sheet2!$A$2:$G$96,3,FALSE)</f>
        <v>tungmetaller</v>
      </c>
      <c r="E1186" t="str">
        <f>VLOOKUP(A1186,Sheet2!$A$2:$G$96,4,FALSE)</f>
        <v>tungmetaller</v>
      </c>
      <c r="F1186" s="8">
        <v>45029</v>
      </c>
      <c r="G1186" t="str">
        <f t="shared" si="58"/>
        <v>slamtank</v>
      </c>
      <c r="H1186" s="6" t="s">
        <v>119</v>
      </c>
      <c r="I1186" t="b">
        <f t="shared" si="56"/>
        <v>1</v>
      </c>
      <c r="J1186" s="6" t="s">
        <v>119</v>
      </c>
      <c r="K1186">
        <f>IF(LEN(VLOOKUP(B1186,Sheet2!$B$2:$G$96,5,FALSE))=0,"",VLOOKUP(B1186,Sheet2!$B$2:$G$96,5,FALSE))</f>
        <v>5</v>
      </c>
      <c r="L1186" t="str">
        <f>IF(LEN(VLOOKUP(B1186,Sheet2!$B$2:$G$96,6,FALSE))=0,"",VLOOKUP(B1186,Sheet2!$B$2:$G$96,6,FALSE))</f>
        <v/>
      </c>
      <c r="M1186" t="b">
        <f t="shared" si="57"/>
        <v>1</v>
      </c>
      <c r="N1186">
        <v>153</v>
      </c>
      <c r="O1186" t="b">
        <f>VLOOKUP(A1186,Sheet2!$A$2:$G$74,5,FALSE)</f>
        <v>1</v>
      </c>
    </row>
    <row r="1187" spans="1:15" x14ac:dyDescent="0.25">
      <c r="A1187" s="6" t="s">
        <v>17</v>
      </c>
      <c r="B1187" t="str">
        <f>VLOOKUP($A1187,Sheet2!$A$2:$B$82,2,FALSE)</f>
        <v>Cr</v>
      </c>
      <c r="C1187" s="6" t="s">
        <v>11</v>
      </c>
      <c r="D1187" t="str">
        <f>VLOOKUP(A1187,Sheet2!$A$2:$G$96,3,FALSE)</f>
        <v>tungmetaller</v>
      </c>
      <c r="E1187" t="str">
        <f>VLOOKUP(A1187,Sheet2!$A$2:$G$96,4,FALSE)</f>
        <v>tungmetaller</v>
      </c>
      <c r="F1187" s="8">
        <v>45029</v>
      </c>
      <c r="G1187" t="str">
        <f t="shared" si="58"/>
        <v>slamtank</v>
      </c>
      <c r="H1187" s="6" t="s">
        <v>119</v>
      </c>
      <c r="I1187" t="b">
        <f t="shared" si="56"/>
        <v>1</v>
      </c>
      <c r="J1187" s="6" t="s">
        <v>119</v>
      </c>
      <c r="K1187">
        <f>IF(LEN(VLOOKUP(B1187,Sheet2!$B$2:$G$96,5,FALSE))=0,"",VLOOKUP(B1187,Sheet2!$B$2:$G$96,5,FALSE))</f>
        <v>50</v>
      </c>
      <c r="L1187" t="str">
        <f>IF(LEN(VLOOKUP(B1187,Sheet2!$B$2:$G$96,6,FALSE))=0,"",VLOOKUP(B1187,Sheet2!$B$2:$G$96,6,FALSE))</f>
        <v/>
      </c>
      <c r="M1187" t="b">
        <f t="shared" si="57"/>
        <v>1</v>
      </c>
      <c r="N1187">
        <v>153</v>
      </c>
      <c r="O1187" t="b">
        <f>VLOOKUP(A1187,Sheet2!$A$2:$G$74,5,FALSE)</f>
        <v>1</v>
      </c>
    </row>
    <row r="1188" spans="1:15" x14ac:dyDescent="0.25">
      <c r="A1188" s="6" t="s">
        <v>16</v>
      </c>
      <c r="B1188" t="str">
        <f>VLOOKUP($A1188,Sheet2!$A$2:$B$82,2,FALSE)</f>
        <v>Cu</v>
      </c>
      <c r="C1188" s="6" t="s">
        <v>11</v>
      </c>
      <c r="D1188" t="str">
        <f>VLOOKUP(A1188,Sheet2!$A$2:$G$96,3,FALSE)</f>
        <v>tungmetaller</v>
      </c>
      <c r="E1188" t="str">
        <f>VLOOKUP(A1188,Sheet2!$A$2:$G$96,4,FALSE)</f>
        <v>tungmetaller</v>
      </c>
      <c r="F1188" s="8">
        <v>45029</v>
      </c>
      <c r="G1188" t="str">
        <f t="shared" si="58"/>
        <v>slamtank</v>
      </c>
      <c r="H1188" s="6" t="s">
        <v>119</v>
      </c>
      <c r="I1188" t="b">
        <f t="shared" si="56"/>
        <v>1</v>
      </c>
      <c r="J1188" s="6" t="s">
        <v>119</v>
      </c>
      <c r="K1188">
        <f>IF(LEN(VLOOKUP(B1188,Sheet2!$B$2:$G$96,5,FALSE))=0,"",VLOOKUP(B1188,Sheet2!$B$2:$G$96,5,FALSE))</f>
        <v>200</v>
      </c>
      <c r="L1188" t="str">
        <f>IF(LEN(VLOOKUP(B1188,Sheet2!$B$2:$G$96,6,FALSE))=0,"",VLOOKUP(B1188,Sheet2!$B$2:$G$96,6,FALSE))</f>
        <v/>
      </c>
      <c r="M1188" t="b">
        <f t="shared" si="57"/>
        <v>1</v>
      </c>
      <c r="N1188">
        <v>153</v>
      </c>
      <c r="O1188" t="b">
        <f>VLOOKUP(A1188,Sheet2!$A$2:$G$74,5,FALSE)</f>
        <v>1</v>
      </c>
    </row>
    <row r="1189" spans="1:15" x14ac:dyDescent="0.25">
      <c r="A1189" s="6" t="s">
        <v>21</v>
      </c>
      <c r="B1189" t="str">
        <f>VLOOKUP($A1189,Sheet2!$A$2:$B$82,2,FALSE)</f>
        <v>Fe</v>
      </c>
      <c r="C1189" s="6" t="s">
        <v>11</v>
      </c>
      <c r="D1189" t="str">
        <f>VLOOKUP(A1189,Sheet2!$A$2:$G$96,3,FALSE)</f>
        <v>tungmetaller</v>
      </c>
      <c r="E1189" t="str">
        <f>VLOOKUP(A1189,Sheet2!$A$2:$G$96,4,FALSE)</f>
        <v>tungmetaller</v>
      </c>
      <c r="F1189" s="8">
        <v>45029</v>
      </c>
      <c r="G1189" t="str">
        <f t="shared" si="58"/>
        <v>slamtank</v>
      </c>
      <c r="H1189" s="6" t="s">
        <v>119</v>
      </c>
      <c r="I1189" t="b">
        <f t="shared" si="56"/>
        <v>1</v>
      </c>
      <c r="J1189" s="6" t="s">
        <v>119</v>
      </c>
      <c r="K1189" t="str">
        <f>IF(LEN(VLOOKUP(B1189,Sheet2!$B$2:$G$96,5,FALSE))=0,"",VLOOKUP(B1189,Sheet2!$B$2:$G$96,5,FALSE))</f>
        <v/>
      </c>
      <c r="L1189" t="str">
        <f>IF(LEN(VLOOKUP(B1189,Sheet2!$B$2:$G$96,6,FALSE))=0,"",VLOOKUP(B1189,Sheet2!$B$2:$G$96,6,FALSE))</f>
        <v/>
      </c>
      <c r="M1189" t="b">
        <f t="shared" si="57"/>
        <v>0</v>
      </c>
      <c r="N1189">
        <v>153</v>
      </c>
      <c r="O1189" t="b">
        <f>VLOOKUP(A1189,Sheet2!$A$2:$G$74,5,FALSE)</f>
        <v>0</v>
      </c>
    </row>
    <row r="1190" spans="1:15" x14ac:dyDescent="0.25">
      <c r="A1190" s="6" t="s">
        <v>18</v>
      </c>
      <c r="B1190" t="str">
        <f>VLOOKUP($A1190,Sheet2!$A$2:$B$82,2,FALSE)</f>
        <v>Hg</v>
      </c>
      <c r="C1190" s="6" t="s">
        <v>11</v>
      </c>
      <c r="D1190" t="str">
        <f>VLOOKUP(A1190,Sheet2!$A$2:$G$96,3,FALSE)</f>
        <v>tungmetaller</v>
      </c>
      <c r="E1190" t="str">
        <f>VLOOKUP(A1190,Sheet2!$A$2:$G$96,4,FALSE)</f>
        <v>tungmetaller</v>
      </c>
      <c r="F1190" s="8">
        <v>45029</v>
      </c>
      <c r="G1190" t="str">
        <f t="shared" si="58"/>
        <v>slamtank</v>
      </c>
      <c r="H1190" s="6" t="s">
        <v>119</v>
      </c>
      <c r="I1190" t="b">
        <f t="shared" si="56"/>
        <v>1</v>
      </c>
      <c r="J1190" s="6" t="s">
        <v>119</v>
      </c>
      <c r="K1190">
        <f>IF(LEN(VLOOKUP(B1190,Sheet2!$B$2:$G$96,5,FALSE))=0,"",VLOOKUP(B1190,Sheet2!$B$2:$G$96,5,FALSE))</f>
        <v>2</v>
      </c>
      <c r="L1190" t="str">
        <f>IF(LEN(VLOOKUP(B1190,Sheet2!$B$2:$G$96,6,FALSE))=0,"",VLOOKUP(B1190,Sheet2!$B$2:$G$96,6,FALSE))</f>
        <v/>
      </c>
      <c r="M1190" t="b">
        <f t="shared" si="57"/>
        <v>1</v>
      </c>
      <c r="N1190">
        <v>153</v>
      </c>
      <c r="O1190" t="b">
        <f>VLOOKUP(A1190,Sheet2!$A$2:$G$74,5,FALSE)</f>
        <v>1</v>
      </c>
    </row>
    <row r="1191" spans="1:15" x14ac:dyDescent="0.25">
      <c r="A1191" s="6" t="s">
        <v>22</v>
      </c>
      <c r="B1191" t="str">
        <f>VLOOKUP($A1191,Sheet2!$A$2:$B$82,2,FALSE)</f>
        <v>Mn</v>
      </c>
      <c r="C1191" s="6" t="s">
        <v>11</v>
      </c>
      <c r="D1191" t="str">
        <f>VLOOKUP(A1191,Sheet2!$A$2:$G$96,3,FALSE)</f>
        <v>tungmetaller</v>
      </c>
      <c r="E1191" t="str">
        <f>VLOOKUP(A1191,Sheet2!$A$2:$G$96,4,FALSE)</f>
        <v>tungmetaller</v>
      </c>
      <c r="F1191" s="8">
        <v>45029</v>
      </c>
      <c r="G1191" t="str">
        <f t="shared" si="58"/>
        <v>slamtank</v>
      </c>
      <c r="H1191" s="6" t="s">
        <v>119</v>
      </c>
      <c r="I1191" t="b">
        <f t="shared" si="56"/>
        <v>1</v>
      </c>
      <c r="J1191" s="6" t="s">
        <v>119</v>
      </c>
      <c r="K1191" t="str">
        <f>IF(LEN(VLOOKUP(B1191,Sheet2!$B$2:$G$96,5,FALSE))=0,"",VLOOKUP(B1191,Sheet2!$B$2:$G$96,5,FALSE))</f>
        <v/>
      </c>
      <c r="L1191" t="str">
        <f>IF(LEN(VLOOKUP(B1191,Sheet2!$B$2:$G$96,6,FALSE))=0,"",VLOOKUP(B1191,Sheet2!$B$2:$G$96,6,FALSE))</f>
        <v/>
      </c>
      <c r="M1191" t="b">
        <f t="shared" si="57"/>
        <v>0</v>
      </c>
      <c r="N1191">
        <v>153</v>
      </c>
      <c r="O1191" t="b">
        <f>VLOOKUP(A1191,Sheet2!$A$2:$G$74,5,FALSE)</f>
        <v>0</v>
      </c>
    </row>
    <row r="1192" spans="1:15" x14ac:dyDescent="0.25">
      <c r="A1192" s="6" t="s">
        <v>19</v>
      </c>
      <c r="B1192" t="str">
        <f>VLOOKUP($A1192,Sheet2!$A$2:$B$82,2,FALSE)</f>
        <v>Ni</v>
      </c>
      <c r="C1192" s="6" t="s">
        <v>11</v>
      </c>
      <c r="D1192" t="str">
        <f>VLOOKUP(A1192,Sheet2!$A$2:$G$96,3,FALSE)</f>
        <v>tungmetaller</v>
      </c>
      <c r="E1192" t="str">
        <f>VLOOKUP(A1192,Sheet2!$A$2:$G$96,4,FALSE)</f>
        <v>andre metaller</v>
      </c>
      <c r="F1192" s="8">
        <v>45029</v>
      </c>
      <c r="G1192" t="str">
        <f t="shared" si="58"/>
        <v>slamtank</v>
      </c>
      <c r="H1192" s="6" t="s">
        <v>119</v>
      </c>
      <c r="I1192" t="b">
        <f t="shared" ref="I1192:I1255" si="59">IF(ISBLANK(H1192),"",IF(ISNUMBER(H1192),FALSE,TRUE))</f>
        <v>1</v>
      </c>
      <c r="J1192" s="6" t="s">
        <v>119</v>
      </c>
      <c r="K1192">
        <f>IF(LEN(VLOOKUP(B1192,Sheet2!$B$2:$G$96,5,FALSE))=0,"",VLOOKUP(B1192,Sheet2!$B$2:$G$96,5,FALSE))</f>
        <v>50</v>
      </c>
      <c r="L1192" t="str">
        <f>IF(LEN(VLOOKUP(B1192,Sheet2!$B$2:$G$96,6,FALSE))=0,"",VLOOKUP(B1192,Sheet2!$B$2:$G$96,6,FALSE))</f>
        <v/>
      </c>
      <c r="M1192" t="b">
        <f t="shared" ref="M1192:M1255" si="60">IF(ISBLANK(J1192),"",IF(J1192&gt;K1192,TRUE,FALSE))</f>
        <v>1</v>
      </c>
      <c r="N1192">
        <v>153</v>
      </c>
      <c r="O1192" t="b">
        <f>VLOOKUP(A1192,Sheet2!$A$2:$G$74,5,FALSE)</f>
        <v>1</v>
      </c>
    </row>
    <row r="1193" spans="1:15" x14ac:dyDescent="0.25">
      <c r="A1193" s="6" t="s">
        <v>12</v>
      </c>
      <c r="B1193" t="str">
        <f>VLOOKUP($A1193,Sheet2!$A$2:$B$82,2,FALSE)</f>
        <v>Pb</v>
      </c>
      <c r="C1193" s="6" t="s">
        <v>11</v>
      </c>
      <c r="D1193" t="str">
        <f>VLOOKUP(A1193,Sheet2!$A$2:$G$96,3,FALSE)</f>
        <v>tungmetaller</v>
      </c>
      <c r="E1193" t="str">
        <f>VLOOKUP(A1193,Sheet2!$A$2:$G$96,4,FALSE)</f>
        <v>tungmetaller</v>
      </c>
      <c r="F1193" s="8">
        <v>45029</v>
      </c>
      <c r="G1193" t="str">
        <f t="shared" ref="G1193:G1256" si="61">IF(N1193=152,"inn",IF(N1193=151,"ut",IF(N1193=153,"slamtank")))</f>
        <v>slamtank</v>
      </c>
      <c r="H1193" s="6" t="s">
        <v>119</v>
      </c>
      <c r="I1193" t="b">
        <f t="shared" si="59"/>
        <v>1</v>
      </c>
      <c r="J1193" s="6" t="s">
        <v>119</v>
      </c>
      <c r="K1193">
        <f>IF(LEN(VLOOKUP(B1193,Sheet2!$B$2:$G$96,5,FALSE))=0,"",VLOOKUP(B1193,Sheet2!$B$2:$G$96,5,FALSE))</f>
        <v>50</v>
      </c>
      <c r="L1193" t="str">
        <f>IF(LEN(VLOOKUP(B1193,Sheet2!$B$2:$G$96,6,FALSE))=0,"",VLOOKUP(B1193,Sheet2!$B$2:$G$96,6,FALSE))</f>
        <v/>
      </c>
      <c r="M1193" t="b">
        <f t="shared" si="60"/>
        <v>1</v>
      </c>
      <c r="N1193">
        <v>153</v>
      </c>
      <c r="O1193" t="b">
        <f>VLOOKUP(A1193,Sheet2!$A$2:$G$74,5,FALSE)</f>
        <v>1</v>
      </c>
    </row>
    <row r="1194" spans="1:15" x14ac:dyDescent="0.25">
      <c r="A1194" s="6" t="s">
        <v>20</v>
      </c>
      <c r="B1194" t="str">
        <f>VLOOKUP($A1194,Sheet2!$A$2:$B$82,2,FALSE)</f>
        <v>Zn</v>
      </c>
      <c r="C1194" s="6" t="s">
        <v>11</v>
      </c>
      <c r="D1194" t="str">
        <f>VLOOKUP(A1194,Sheet2!$A$2:$G$96,3,FALSE)</f>
        <v>tungmetaller</v>
      </c>
      <c r="E1194" t="str">
        <f>VLOOKUP(A1194,Sheet2!$A$2:$G$96,4,FALSE)</f>
        <v>andre metaller</v>
      </c>
      <c r="F1194" s="8">
        <v>45029</v>
      </c>
      <c r="G1194" t="str">
        <f t="shared" si="61"/>
        <v>slamtank</v>
      </c>
      <c r="H1194" s="6" t="s">
        <v>119</v>
      </c>
      <c r="I1194" t="b">
        <f t="shared" si="59"/>
        <v>1</v>
      </c>
      <c r="J1194" s="6" t="s">
        <v>119</v>
      </c>
      <c r="K1194">
        <f>IF(LEN(VLOOKUP(B1194,Sheet2!$B$2:$G$96,5,FALSE))=0,"",VLOOKUP(B1194,Sheet2!$B$2:$G$96,5,FALSE))</f>
        <v>500</v>
      </c>
      <c r="L1194" t="str">
        <f>IF(LEN(VLOOKUP(B1194,Sheet2!$B$2:$G$96,6,FALSE))=0,"",VLOOKUP(B1194,Sheet2!$B$2:$G$96,6,FALSE))</f>
        <v/>
      </c>
      <c r="M1194" t="b">
        <f t="shared" si="60"/>
        <v>1</v>
      </c>
      <c r="N1194">
        <v>153</v>
      </c>
      <c r="O1194" t="b">
        <f>VLOOKUP(A1194,Sheet2!$A$2:$G$74,5,FALSE)</f>
        <v>1</v>
      </c>
    </row>
    <row r="1195" spans="1:15" x14ac:dyDescent="0.25">
      <c r="A1195" s="6" t="s">
        <v>10</v>
      </c>
      <c r="B1195" t="str">
        <f>VLOOKUP($A1195,Sheet2!$A$2:$B$82,2,FALSE)</f>
        <v>As</v>
      </c>
      <c r="C1195" s="6" t="s">
        <v>121</v>
      </c>
      <c r="D1195" t="str">
        <f>VLOOKUP(A1195,Sheet2!$A$2:$G$96,3,FALSE)</f>
        <v>tungmetaller</v>
      </c>
      <c r="E1195" t="str">
        <f>VLOOKUP(A1195,Sheet2!$A$2:$G$96,4,FALSE)</f>
        <v>tungmetaller</v>
      </c>
      <c r="F1195" s="8">
        <v>45029</v>
      </c>
      <c r="G1195" t="str">
        <f t="shared" si="61"/>
        <v>slamtank</v>
      </c>
      <c r="H1195" s="6">
        <v>1.79</v>
      </c>
      <c r="I1195" t="b">
        <f t="shared" si="59"/>
        <v>0</v>
      </c>
      <c r="J1195" s="6">
        <v>1.79</v>
      </c>
      <c r="K1195">
        <f>IF(LEN(VLOOKUP(B1195,Sheet2!$B$2:$G$96,5,FALSE))=0,"",VLOOKUP(B1195,Sheet2!$B$2:$G$96,5,FALSE))</f>
        <v>50</v>
      </c>
      <c r="L1195" t="str">
        <f>IF(LEN(VLOOKUP(B1195,Sheet2!$B$2:$G$96,6,FALSE))=0,"",VLOOKUP(B1195,Sheet2!$B$2:$G$96,6,FALSE))</f>
        <v/>
      </c>
      <c r="M1195" t="b">
        <f t="shared" si="60"/>
        <v>0</v>
      </c>
      <c r="N1195">
        <v>153</v>
      </c>
      <c r="O1195" t="b">
        <f>VLOOKUP(A1195,Sheet2!$A$2:$G$74,5,FALSE)</f>
        <v>1</v>
      </c>
    </row>
    <row r="1196" spans="1:15" x14ac:dyDescent="0.25">
      <c r="A1196" s="6" t="s">
        <v>14</v>
      </c>
      <c r="B1196" t="str">
        <f>VLOOKUP($A1196,Sheet2!$A$2:$B$82,2,FALSE)</f>
        <v>Cd</v>
      </c>
      <c r="C1196" s="6" t="s">
        <v>121</v>
      </c>
      <c r="D1196" t="str">
        <f>VLOOKUP(A1196,Sheet2!$A$2:$G$96,3,FALSE)</f>
        <v>tungmetaller</v>
      </c>
      <c r="E1196" t="str">
        <f>VLOOKUP(A1196,Sheet2!$A$2:$G$96,4,FALSE)</f>
        <v>tungmetaller</v>
      </c>
      <c r="F1196" s="8">
        <v>45029</v>
      </c>
      <c r="G1196" t="str">
        <f t="shared" si="61"/>
        <v>slamtank</v>
      </c>
      <c r="H1196" s="6">
        <v>0.13</v>
      </c>
      <c r="I1196" t="b">
        <f t="shared" si="59"/>
        <v>0</v>
      </c>
      <c r="J1196" s="6">
        <v>0.13</v>
      </c>
      <c r="K1196">
        <f>IF(LEN(VLOOKUP(B1196,Sheet2!$B$2:$G$96,5,FALSE))=0,"",VLOOKUP(B1196,Sheet2!$B$2:$G$96,5,FALSE))</f>
        <v>5</v>
      </c>
      <c r="L1196" t="str">
        <f>IF(LEN(VLOOKUP(B1196,Sheet2!$B$2:$G$96,6,FALSE))=0,"",VLOOKUP(B1196,Sheet2!$B$2:$G$96,6,FALSE))</f>
        <v/>
      </c>
      <c r="M1196" t="b">
        <f t="shared" si="60"/>
        <v>0</v>
      </c>
      <c r="N1196">
        <v>153</v>
      </c>
      <c r="O1196" t="b">
        <f>VLOOKUP(A1196,Sheet2!$A$2:$G$74,5,FALSE)</f>
        <v>1</v>
      </c>
    </row>
    <row r="1197" spans="1:15" x14ac:dyDescent="0.25">
      <c r="A1197" s="6" t="s">
        <v>17</v>
      </c>
      <c r="B1197" t="str">
        <f>VLOOKUP($A1197,Sheet2!$A$2:$B$82,2,FALSE)</f>
        <v>Cr</v>
      </c>
      <c r="C1197" s="6" t="s">
        <v>121</v>
      </c>
      <c r="D1197" t="str">
        <f>VLOOKUP(A1197,Sheet2!$A$2:$G$96,3,FALSE)</f>
        <v>tungmetaller</v>
      </c>
      <c r="E1197" t="str">
        <f>VLOOKUP(A1197,Sheet2!$A$2:$G$96,4,FALSE)</f>
        <v>tungmetaller</v>
      </c>
      <c r="F1197" s="8">
        <v>45029</v>
      </c>
      <c r="G1197" t="str">
        <f t="shared" si="61"/>
        <v>slamtank</v>
      </c>
      <c r="H1197" s="6">
        <v>19.100000000000001</v>
      </c>
      <c r="I1197" t="b">
        <f t="shared" si="59"/>
        <v>0</v>
      </c>
      <c r="J1197" s="6">
        <v>19.100000000000001</v>
      </c>
      <c r="K1197">
        <f>IF(LEN(VLOOKUP(B1197,Sheet2!$B$2:$G$96,5,FALSE))=0,"",VLOOKUP(B1197,Sheet2!$B$2:$G$96,5,FALSE))</f>
        <v>50</v>
      </c>
      <c r="L1197" t="str">
        <f>IF(LEN(VLOOKUP(B1197,Sheet2!$B$2:$G$96,6,FALSE))=0,"",VLOOKUP(B1197,Sheet2!$B$2:$G$96,6,FALSE))</f>
        <v/>
      </c>
      <c r="M1197" t="b">
        <f t="shared" si="60"/>
        <v>0</v>
      </c>
      <c r="N1197">
        <v>153</v>
      </c>
      <c r="O1197" t="b">
        <f>VLOOKUP(A1197,Sheet2!$A$2:$G$74,5,FALSE)</f>
        <v>1</v>
      </c>
    </row>
    <row r="1198" spans="1:15" x14ac:dyDescent="0.25">
      <c r="A1198" s="6" t="s">
        <v>16</v>
      </c>
      <c r="B1198" t="str">
        <f>VLOOKUP($A1198,Sheet2!$A$2:$B$82,2,FALSE)</f>
        <v>Cu</v>
      </c>
      <c r="C1198" s="6" t="s">
        <v>121</v>
      </c>
      <c r="D1198" t="str">
        <f>VLOOKUP(A1198,Sheet2!$A$2:$G$96,3,FALSE)</f>
        <v>tungmetaller</v>
      </c>
      <c r="E1198" t="str">
        <f>VLOOKUP(A1198,Sheet2!$A$2:$G$96,4,FALSE)</f>
        <v>tungmetaller</v>
      </c>
      <c r="F1198" s="8">
        <v>45029</v>
      </c>
      <c r="G1198" t="str">
        <f t="shared" si="61"/>
        <v>slamtank</v>
      </c>
      <c r="H1198" s="6">
        <v>102</v>
      </c>
      <c r="I1198" t="b">
        <f t="shared" si="59"/>
        <v>0</v>
      </c>
      <c r="J1198" s="6">
        <v>102</v>
      </c>
      <c r="K1198">
        <f>IF(LEN(VLOOKUP(B1198,Sheet2!$B$2:$G$96,5,FALSE))=0,"",VLOOKUP(B1198,Sheet2!$B$2:$G$96,5,FALSE))</f>
        <v>200</v>
      </c>
      <c r="L1198" t="str">
        <f>IF(LEN(VLOOKUP(B1198,Sheet2!$B$2:$G$96,6,FALSE))=0,"",VLOOKUP(B1198,Sheet2!$B$2:$G$96,6,FALSE))</f>
        <v/>
      </c>
      <c r="M1198" t="b">
        <f t="shared" si="60"/>
        <v>0</v>
      </c>
      <c r="N1198">
        <v>153</v>
      </c>
      <c r="O1198" t="b">
        <f>VLOOKUP(A1198,Sheet2!$A$2:$G$74,5,FALSE)</f>
        <v>1</v>
      </c>
    </row>
    <row r="1199" spans="1:15" x14ac:dyDescent="0.25">
      <c r="A1199" s="6" t="s">
        <v>21</v>
      </c>
      <c r="B1199" t="str">
        <f>VLOOKUP($A1199,Sheet2!$A$2:$B$82,2,FALSE)</f>
        <v>Fe</v>
      </c>
      <c r="C1199" s="6" t="s">
        <v>121</v>
      </c>
      <c r="D1199" t="str">
        <f>VLOOKUP(A1199,Sheet2!$A$2:$G$96,3,FALSE)</f>
        <v>tungmetaller</v>
      </c>
      <c r="E1199" t="str">
        <f>VLOOKUP(A1199,Sheet2!$A$2:$G$96,4,FALSE)</f>
        <v>tungmetaller</v>
      </c>
      <c r="F1199" s="8">
        <v>45029</v>
      </c>
      <c r="G1199" t="str">
        <f t="shared" si="61"/>
        <v>slamtank</v>
      </c>
      <c r="H1199" s="6">
        <v>63700</v>
      </c>
      <c r="I1199" t="b">
        <f t="shared" si="59"/>
        <v>0</v>
      </c>
      <c r="J1199" s="6">
        <v>63700</v>
      </c>
      <c r="K1199" t="str">
        <f>IF(LEN(VLOOKUP(B1199,Sheet2!$B$2:$G$96,5,FALSE))=0,"",VLOOKUP(B1199,Sheet2!$B$2:$G$96,5,FALSE))</f>
        <v/>
      </c>
      <c r="L1199" t="str">
        <f>IF(LEN(VLOOKUP(B1199,Sheet2!$B$2:$G$96,6,FALSE))=0,"",VLOOKUP(B1199,Sheet2!$B$2:$G$96,6,FALSE))</f>
        <v/>
      </c>
      <c r="M1199" t="b">
        <f t="shared" si="60"/>
        <v>0</v>
      </c>
      <c r="N1199">
        <v>153</v>
      </c>
      <c r="O1199" t="b">
        <f>VLOOKUP(A1199,Sheet2!$A$2:$G$74,5,FALSE)</f>
        <v>0</v>
      </c>
    </row>
    <row r="1200" spans="1:15" x14ac:dyDescent="0.25">
      <c r="A1200" s="6" t="s">
        <v>18</v>
      </c>
      <c r="B1200" t="str">
        <f>VLOOKUP($A1200,Sheet2!$A$2:$B$82,2,FALSE)</f>
        <v>Hg</v>
      </c>
      <c r="C1200" s="6" t="s">
        <v>121</v>
      </c>
      <c r="D1200" t="str">
        <f>VLOOKUP(A1200,Sheet2!$A$2:$G$96,3,FALSE)</f>
        <v>tungmetaller</v>
      </c>
      <c r="E1200" t="str">
        <f>VLOOKUP(A1200,Sheet2!$A$2:$G$96,4,FALSE)</f>
        <v>tungmetaller</v>
      </c>
      <c r="F1200" s="8">
        <v>45029</v>
      </c>
      <c r="G1200" t="str">
        <f t="shared" si="61"/>
        <v>slamtank</v>
      </c>
      <c r="H1200" s="6">
        <v>0.62</v>
      </c>
      <c r="I1200" t="b">
        <f t="shared" si="59"/>
        <v>0</v>
      </c>
      <c r="J1200" s="6">
        <v>0.62</v>
      </c>
      <c r="K1200">
        <f>IF(LEN(VLOOKUP(B1200,Sheet2!$B$2:$G$96,5,FALSE))=0,"",VLOOKUP(B1200,Sheet2!$B$2:$G$96,5,FALSE))</f>
        <v>2</v>
      </c>
      <c r="L1200" t="str">
        <f>IF(LEN(VLOOKUP(B1200,Sheet2!$B$2:$G$96,6,FALSE))=0,"",VLOOKUP(B1200,Sheet2!$B$2:$G$96,6,FALSE))</f>
        <v/>
      </c>
      <c r="M1200" t="b">
        <f t="shared" si="60"/>
        <v>0</v>
      </c>
      <c r="N1200">
        <v>153</v>
      </c>
      <c r="O1200" t="b">
        <f>VLOOKUP(A1200,Sheet2!$A$2:$G$74,5,FALSE)</f>
        <v>1</v>
      </c>
    </row>
    <row r="1201" spans="1:15" x14ac:dyDescent="0.25">
      <c r="A1201" s="6" t="s">
        <v>22</v>
      </c>
      <c r="B1201" t="str">
        <f>VLOOKUP($A1201,Sheet2!$A$2:$B$82,2,FALSE)</f>
        <v>Mn</v>
      </c>
      <c r="C1201" s="6" t="s">
        <v>121</v>
      </c>
      <c r="D1201" t="str">
        <f>VLOOKUP(A1201,Sheet2!$A$2:$G$96,3,FALSE)</f>
        <v>tungmetaller</v>
      </c>
      <c r="E1201" t="str">
        <f>VLOOKUP(A1201,Sheet2!$A$2:$G$96,4,FALSE)</f>
        <v>tungmetaller</v>
      </c>
      <c r="F1201" s="8">
        <v>45029</v>
      </c>
      <c r="G1201" t="str">
        <f t="shared" si="61"/>
        <v>slamtank</v>
      </c>
      <c r="H1201" s="6">
        <v>712</v>
      </c>
      <c r="I1201" t="b">
        <f t="shared" si="59"/>
        <v>0</v>
      </c>
      <c r="J1201" s="6">
        <v>712</v>
      </c>
      <c r="K1201" t="str">
        <f>IF(LEN(VLOOKUP(B1201,Sheet2!$B$2:$G$96,5,FALSE))=0,"",VLOOKUP(B1201,Sheet2!$B$2:$G$96,5,FALSE))</f>
        <v/>
      </c>
      <c r="L1201" t="str">
        <f>IF(LEN(VLOOKUP(B1201,Sheet2!$B$2:$G$96,6,FALSE))=0,"",VLOOKUP(B1201,Sheet2!$B$2:$G$96,6,FALSE))</f>
        <v/>
      </c>
      <c r="M1201" t="b">
        <f t="shared" si="60"/>
        <v>0</v>
      </c>
      <c r="N1201">
        <v>153</v>
      </c>
      <c r="O1201" t="b">
        <f>VLOOKUP(A1201,Sheet2!$A$2:$G$74,5,FALSE)</f>
        <v>0</v>
      </c>
    </row>
    <row r="1202" spans="1:15" x14ac:dyDescent="0.25">
      <c r="A1202" s="6" t="s">
        <v>19</v>
      </c>
      <c r="B1202" t="str">
        <f>VLOOKUP($A1202,Sheet2!$A$2:$B$82,2,FALSE)</f>
        <v>Ni</v>
      </c>
      <c r="C1202" s="6" t="s">
        <v>121</v>
      </c>
      <c r="D1202" t="str">
        <f>VLOOKUP(A1202,Sheet2!$A$2:$G$96,3,FALSE)</f>
        <v>tungmetaller</v>
      </c>
      <c r="E1202" t="str">
        <f>VLOOKUP(A1202,Sheet2!$A$2:$G$96,4,FALSE)</f>
        <v>andre metaller</v>
      </c>
      <c r="F1202" s="8">
        <v>45029</v>
      </c>
      <c r="G1202" t="str">
        <f t="shared" si="61"/>
        <v>slamtank</v>
      </c>
      <c r="H1202" s="6">
        <v>10.5</v>
      </c>
      <c r="I1202" t="b">
        <f t="shared" si="59"/>
        <v>0</v>
      </c>
      <c r="J1202" s="6">
        <v>10.5</v>
      </c>
      <c r="K1202">
        <f>IF(LEN(VLOOKUP(B1202,Sheet2!$B$2:$G$96,5,FALSE))=0,"",VLOOKUP(B1202,Sheet2!$B$2:$G$96,5,FALSE))</f>
        <v>50</v>
      </c>
      <c r="L1202" t="str">
        <f>IF(LEN(VLOOKUP(B1202,Sheet2!$B$2:$G$96,6,FALSE))=0,"",VLOOKUP(B1202,Sheet2!$B$2:$G$96,6,FALSE))</f>
        <v/>
      </c>
      <c r="M1202" t="b">
        <f t="shared" si="60"/>
        <v>0</v>
      </c>
      <c r="N1202">
        <v>153</v>
      </c>
      <c r="O1202" t="b">
        <f>VLOOKUP(A1202,Sheet2!$A$2:$G$74,5,FALSE)</f>
        <v>1</v>
      </c>
    </row>
    <row r="1203" spans="1:15" x14ac:dyDescent="0.25">
      <c r="A1203" s="6" t="s">
        <v>12</v>
      </c>
      <c r="B1203" t="str">
        <f>VLOOKUP($A1203,Sheet2!$A$2:$B$82,2,FALSE)</f>
        <v>Pb</v>
      </c>
      <c r="C1203" s="6" t="s">
        <v>121</v>
      </c>
      <c r="D1203" t="str">
        <f>VLOOKUP(A1203,Sheet2!$A$2:$G$96,3,FALSE)</f>
        <v>tungmetaller</v>
      </c>
      <c r="E1203" t="str">
        <f>VLOOKUP(A1203,Sheet2!$A$2:$G$96,4,FALSE)</f>
        <v>tungmetaller</v>
      </c>
      <c r="F1203" s="8">
        <v>45029</v>
      </c>
      <c r="G1203" t="str">
        <f t="shared" si="61"/>
        <v>slamtank</v>
      </c>
      <c r="H1203" s="6">
        <v>14.4</v>
      </c>
      <c r="I1203" t="b">
        <f t="shared" si="59"/>
        <v>0</v>
      </c>
      <c r="J1203" s="6">
        <v>14.4</v>
      </c>
      <c r="K1203">
        <f>IF(LEN(VLOOKUP(B1203,Sheet2!$B$2:$G$96,5,FALSE))=0,"",VLOOKUP(B1203,Sheet2!$B$2:$G$96,5,FALSE))</f>
        <v>50</v>
      </c>
      <c r="L1203" t="str">
        <f>IF(LEN(VLOOKUP(B1203,Sheet2!$B$2:$G$96,6,FALSE))=0,"",VLOOKUP(B1203,Sheet2!$B$2:$G$96,6,FALSE))</f>
        <v/>
      </c>
      <c r="M1203" t="b">
        <f t="shared" si="60"/>
        <v>0</v>
      </c>
      <c r="N1203">
        <v>153</v>
      </c>
      <c r="O1203" t="b">
        <f>VLOOKUP(A1203,Sheet2!$A$2:$G$74,5,FALSE)</f>
        <v>1</v>
      </c>
    </row>
    <row r="1204" spans="1:15" x14ac:dyDescent="0.25">
      <c r="A1204" s="6" t="s">
        <v>20</v>
      </c>
      <c r="B1204" t="str">
        <f>VLOOKUP($A1204,Sheet2!$A$2:$B$82,2,FALSE)</f>
        <v>Zn</v>
      </c>
      <c r="C1204" s="6" t="s">
        <v>121</v>
      </c>
      <c r="D1204" t="str">
        <f>VLOOKUP(A1204,Sheet2!$A$2:$G$96,3,FALSE)</f>
        <v>tungmetaller</v>
      </c>
      <c r="E1204" t="str">
        <f>VLOOKUP(A1204,Sheet2!$A$2:$G$96,4,FALSE)</f>
        <v>andre metaller</v>
      </c>
      <c r="F1204" s="8">
        <v>45029</v>
      </c>
      <c r="G1204" t="str">
        <f t="shared" si="61"/>
        <v>slamtank</v>
      </c>
      <c r="H1204" s="6">
        <v>279</v>
      </c>
      <c r="I1204" t="b">
        <f t="shared" si="59"/>
        <v>0</v>
      </c>
      <c r="J1204" s="6">
        <v>279</v>
      </c>
      <c r="K1204">
        <f>IF(LEN(VLOOKUP(B1204,Sheet2!$B$2:$G$96,5,FALSE))=0,"",VLOOKUP(B1204,Sheet2!$B$2:$G$96,5,FALSE))</f>
        <v>500</v>
      </c>
      <c r="L1204" t="str">
        <f>IF(LEN(VLOOKUP(B1204,Sheet2!$B$2:$G$96,6,FALSE))=0,"",VLOOKUP(B1204,Sheet2!$B$2:$G$96,6,FALSE))</f>
        <v/>
      </c>
      <c r="M1204" t="b">
        <f t="shared" si="60"/>
        <v>0</v>
      </c>
      <c r="N1204">
        <v>153</v>
      </c>
      <c r="O1204" t="b">
        <f>VLOOKUP(A1204,Sheet2!$A$2:$G$74,5,FALSE)</f>
        <v>1</v>
      </c>
    </row>
    <row r="1205" spans="1:15" x14ac:dyDescent="0.25">
      <c r="A1205" s="6" t="s">
        <v>99</v>
      </c>
      <c r="B1205" t="str">
        <f>VLOOKUP($A1205,Sheet2!$A$2:$B$82,2,FALSE)</f>
        <v>PCB 28</v>
      </c>
      <c r="C1205" s="6" t="s">
        <v>11</v>
      </c>
      <c r="D1205" t="str">
        <f>VLOOKUP(A1205,Sheet2!$A$2:$G$96,3,FALSE)</f>
        <v>org milj</v>
      </c>
      <c r="E1205" t="str">
        <f>VLOOKUP(A1205,Sheet2!$A$2:$G$96,4,FALSE)</f>
        <v>PCB</v>
      </c>
      <c r="F1205" s="8">
        <v>45029</v>
      </c>
      <c r="G1205" t="str">
        <f t="shared" si="61"/>
        <v>slamtank</v>
      </c>
      <c r="H1205" s="6" t="s">
        <v>119</v>
      </c>
      <c r="I1205" t="b">
        <f t="shared" si="59"/>
        <v>1</v>
      </c>
      <c r="J1205" s="6" t="s">
        <v>119</v>
      </c>
      <c r="K1205" t="str">
        <f>IF(LEN(VLOOKUP(B1205,Sheet2!$B$2:$G$96,5,FALSE))=0,"",VLOOKUP(B1205,Sheet2!$B$2:$G$96,5,FALSE))</f>
        <v/>
      </c>
      <c r="L1205" t="str">
        <f>IF(LEN(VLOOKUP(B1205,Sheet2!$B$2:$G$96,6,FALSE))=0,"",VLOOKUP(B1205,Sheet2!$B$2:$G$96,6,FALSE))</f>
        <v/>
      </c>
      <c r="M1205" t="b">
        <f t="shared" si="60"/>
        <v>0</v>
      </c>
      <c r="N1205">
        <v>153</v>
      </c>
      <c r="O1205" t="b">
        <f>VLOOKUP(A1205,Sheet2!$A$2:$G$74,5,FALSE)</f>
        <v>0</v>
      </c>
    </row>
    <row r="1206" spans="1:15" x14ac:dyDescent="0.25">
      <c r="A1206" s="6" t="s">
        <v>100</v>
      </c>
      <c r="B1206" t="str">
        <f>VLOOKUP($A1206,Sheet2!$A$2:$B$82,2,FALSE)</f>
        <v>PCB 52</v>
      </c>
      <c r="C1206" s="6" t="s">
        <v>11</v>
      </c>
      <c r="D1206" t="str">
        <f>VLOOKUP(A1206,Sheet2!$A$2:$G$96,3,FALSE)</f>
        <v>org milj</v>
      </c>
      <c r="E1206" t="str">
        <f>VLOOKUP(A1206,Sheet2!$A$2:$G$96,4,FALSE)</f>
        <v>PCB</v>
      </c>
      <c r="F1206" s="8">
        <v>45029</v>
      </c>
      <c r="G1206" t="str">
        <f t="shared" si="61"/>
        <v>slamtank</v>
      </c>
      <c r="H1206" s="6" t="s">
        <v>119</v>
      </c>
      <c r="I1206" t="b">
        <f t="shared" si="59"/>
        <v>1</v>
      </c>
      <c r="J1206" s="6" t="s">
        <v>119</v>
      </c>
      <c r="K1206" t="str">
        <f>IF(LEN(VLOOKUP(B1206,Sheet2!$B$2:$G$96,5,FALSE))=0,"",VLOOKUP(B1206,Sheet2!$B$2:$G$96,5,FALSE))</f>
        <v/>
      </c>
      <c r="L1206" t="str">
        <f>IF(LEN(VLOOKUP(B1206,Sheet2!$B$2:$G$96,6,FALSE))=0,"",VLOOKUP(B1206,Sheet2!$B$2:$G$96,6,FALSE))</f>
        <v/>
      </c>
      <c r="M1206" t="b">
        <f t="shared" si="60"/>
        <v>0</v>
      </c>
      <c r="N1206">
        <v>153</v>
      </c>
      <c r="O1206" t="b">
        <f>VLOOKUP(A1206,Sheet2!$A$2:$G$74,5,FALSE)</f>
        <v>0</v>
      </c>
    </row>
    <row r="1207" spans="1:15" x14ac:dyDescent="0.25">
      <c r="A1207" s="6" t="s">
        <v>101</v>
      </c>
      <c r="B1207" t="str">
        <f>VLOOKUP($A1207,Sheet2!$A$2:$B$82,2,FALSE)</f>
        <v>PCB 101</v>
      </c>
      <c r="C1207" s="6" t="s">
        <v>11</v>
      </c>
      <c r="D1207" t="str">
        <f>VLOOKUP(A1207,Sheet2!$A$2:$G$96,3,FALSE)</f>
        <v>org milj</v>
      </c>
      <c r="E1207" t="str">
        <f>VLOOKUP(A1207,Sheet2!$A$2:$G$96,4,FALSE)</f>
        <v>PCB</v>
      </c>
      <c r="F1207" s="8">
        <v>45029</v>
      </c>
      <c r="G1207" t="str">
        <f t="shared" si="61"/>
        <v>slamtank</v>
      </c>
      <c r="H1207" s="6" t="s">
        <v>119</v>
      </c>
      <c r="I1207" t="b">
        <f t="shared" si="59"/>
        <v>1</v>
      </c>
      <c r="J1207" s="6" t="s">
        <v>119</v>
      </c>
      <c r="K1207" t="str">
        <f>IF(LEN(VLOOKUP(B1207,Sheet2!$B$2:$G$96,5,FALSE))=0,"",VLOOKUP(B1207,Sheet2!$B$2:$G$96,5,FALSE))</f>
        <v/>
      </c>
      <c r="L1207" t="str">
        <f>IF(LEN(VLOOKUP(B1207,Sheet2!$B$2:$G$96,6,FALSE))=0,"",VLOOKUP(B1207,Sheet2!$B$2:$G$96,6,FALSE))</f>
        <v/>
      </c>
      <c r="M1207" t="b">
        <f t="shared" si="60"/>
        <v>0</v>
      </c>
      <c r="N1207">
        <v>153</v>
      </c>
      <c r="O1207" t="b">
        <f>VLOOKUP(A1207,Sheet2!$A$2:$G$74,5,FALSE)</f>
        <v>0</v>
      </c>
    </row>
    <row r="1208" spans="1:15" x14ac:dyDescent="0.25">
      <c r="A1208" s="6" t="s">
        <v>102</v>
      </c>
      <c r="B1208" t="str">
        <f>VLOOKUP($A1208,Sheet2!$A$2:$B$82,2,FALSE)</f>
        <v>PCB 118</v>
      </c>
      <c r="C1208" s="6" t="s">
        <v>11</v>
      </c>
      <c r="D1208" t="str">
        <f>VLOOKUP(A1208,Sheet2!$A$2:$G$96,3,FALSE)</f>
        <v>org milj</v>
      </c>
      <c r="E1208" t="str">
        <f>VLOOKUP(A1208,Sheet2!$A$2:$G$96,4,FALSE)</f>
        <v>PCB</v>
      </c>
      <c r="F1208" s="8">
        <v>45029</v>
      </c>
      <c r="G1208" t="str">
        <f t="shared" si="61"/>
        <v>slamtank</v>
      </c>
      <c r="H1208" s="6" t="s">
        <v>119</v>
      </c>
      <c r="I1208" t="b">
        <f t="shared" si="59"/>
        <v>1</v>
      </c>
      <c r="J1208" s="6" t="s">
        <v>119</v>
      </c>
      <c r="K1208" t="str">
        <f>IF(LEN(VLOOKUP(B1208,Sheet2!$B$2:$G$96,5,FALSE))=0,"",VLOOKUP(B1208,Sheet2!$B$2:$G$96,5,FALSE))</f>
        <v/>
      </c>
      <c r="L1208" t="str">
        <f>IF(LEN(VLOOKUP(B1208,Sheet2!$B$2:$G$96,6,FALSE))=0,"",VLOOKUP(B1208,Sheet2!$B$2:$G$96,6,FALSE))</f>
        <v/>
      </c>
      <c r="M1208" t="b">
        <f t="shared" si="60"/>
        <v>0</v>
      </c>
      <c r="N1208">
        <v>153</v>
      </c>
      <c r="O1208" t="b">
        <f>VLOOKUP(A1208,Sheet2!$A$2:$G$74,5,FALSE)</f>
        <v>0</v>
      </c>
    </row>
    <row r="1209" spans="1:15" x14ac:dyDescent="0.25">
      <c r="A1209" s="6" t="s">
        <v>103</v>
      </c>
      <c r="B1209" t="str">
        <f>VLOOKUP($A1209,Sheet2!$A$2:$B$82,2,FALSE)</f>
        <v>PCB 138</v>
      </c>
      <c r="C1209" s="6" t="s">
        <v>11</v>
      </c>
      <c r="D1209" t="str">
        <f>VLOOKUP(A1209,Sheet2!$A$2:$G$96,3,FALSE)</f>
        <v>org milj</v>
      </c>
      <c r="E1209" t="str">
        <f>VLOOKUP(A1209,Sheet2!$A$2:$G$96,4,FALSE)</f>
        <v>PCB</v>
      </c>
      <c r="F1209" s="8">
        <v>45029</v>
      </c>
      <c r="G1209" t="str">
        <f t="shared" si="61"/>
        <v>slamtank</v>
      </c>
      <c r="H1209" s="6" t="s">
        <v>119</v>
      </c>
      <c r="I1209" t="b">
        <f t="shared" si="59"/>
        <v>1</v>
      </c>
      <c r="J1209" s="6" t="s">
        <v>119</v>
      </c>
      <c r="K1209" t="str">
        <f>IF(LEN(VLOOKUP(B1209,Sheet2!$B$2:$G$96,5,FALSE))=0,"",VLOOKUP(B1209,Sheet2!$B$2:$G$96,5,FALSE))</f>
        <v/>
      </c>
      <c r="L1209" t="str">
        <f>IF(LEN(VLOOKUP(B1209,Sheet2!$B$2:$G$96,6,FALSE))=0,"",VLOOKUP(B1209,Sheet2!$B$2:$G$96,6,FALSE))</f>
        <v/>
      </c>
      <c r="M1209" t="b">
        <f t="shared" si="60"/>
        <v>0</v>
      </c>
      <c r="N1209">
        <v>153</v>
      </c>
      <c r="O1209" t="b">
        <f>VLOOKUP(A1209,Sheet2!$A$2:$G$74,5,FALSE)</f>
        <v>0</v>
      </c>
    </row>
    <row r="1210" spans="1:15" x14ac:dyDescent="0.25">
      <c r="A1210" s="6" t="s">
        <v>104</v>
      </c>
      <c r="B1210" t="str">
        <f>VLOOKUP($A1210,Sheet2!$A$2:$B$82,2,FALSE)</f>
        <v>PCB 153</v>
      </c>
      <c r="C1210" s="6" t="s">
        <v>11</v>
      </c>
      <c r="D1210" t="str">
        <f>VLOOKUP(A1210,Sheet2!$A$2:$G$96,3,FALSE)</f>
        <v>org milj</v>
      </c>
      <c r="E1210" t="str">
        <f>VLOOKUP(A1210,Sheet2!$A$2:$G$96,4,FALSE)</f>
        <v>PCB</v>
      </c>
      <c r="F1210" s="8">
        <v>45029</v>
      </c>
      <c r="G1210" t="str">
        <f t="shared" si="61"/>
        <v>slamtank</v>
      </c>
      <c r="H1210" s="6" t="s">
        <v>119</v>
      </c>
      <c r="I1210" t="b">
        <f t="shared" si="59"/>
        <v>1</v>
      </c>
      <c r="J1210" s="6" t="s">
        <v>119</v>
      </c>
      <c r="K1210" t="str">
        <f>IF(LEN(VLOOKUP(B1210,Sheet2!$B$2:$G$96,5,FALSE))=0,"",VLOOKUP(B1210,Sheet2!$B$2:$G$96,5,FALSE))</f>
        <v/>
      </c>
      <c r="L1210" t="str">
        <f>IF(LEN(VLOOKUP(B1210,Sheet2!$B$2:$G$96,6,FALSE))=0,"",VLOOKUP(B1210,Sheet2!$B$2:$G$96,6,FALSE))</f>
        <v/>
      </c>
      <c r="M1210" t="b">
        <f t="shared" si="60"/>
        <v>0</v>
      </c>
      <c r="N1210">
        <v>153</v>
      </c>
      <c r="O1210" t="b">
        <f>VLOOKUP(A1210,Sheet2!$A$2:$G$74,5,FALSE)</f>
        <v>0</v>
      </c>
    </row>
    <row r="1211" spans="1:15" x14ac:dyDescent="0.25">
      <c r="A1211" s="6" t="s">
        <v>105</v>
      </c>
      <c r="B1211" t="str">
        <f>VLOOKUP($A1211,Sheet2!$A$2:$B$82,2,FALSE)</f>
        <v>PCB 180</v>
      </c>
      <c r="C1211" s="6" t="s">
        <v>11</v>
      </c>
      <c r="D1211" t="str">
        <f>VLOOKUP(A1211,Sheet2!$A$2:$G$96,3,FALSE)</f>
        <v>org milj</v>
      </c>
      <c r="E1211" t="str">
        <f>VLOOKUP(A1211,Sheet2!$A$2:$G$96,4,FALSE)</f>
        <v>PCB</v>
      </c>
      <c r="F1211" s="8">
        <v>45029</v>
      </c>
      <c r="G1211" t="str">
        <f t="shared" si="61"/>
        <v>slamtank</v>
      </c>
      <c r="H1211" s="6" t="s">
        <v>119</v>
      </c>
      <c r="I1211" t="b">
        <f t="shared" si="59"/>
        <v>1</v>
      </c>
      <c r="J1211" s="6" t="s">
        <v>119</v>
      </c>
      <c r="K1211">
        <f>IF(LEN(VLOOKUP(B1211,Sheet2!$B$2:$G$96,5,FALSE))=0,"",VLOOKUP(B1211,Sheet2!$B$2:$G$96,5,FALSE))</f>
        <v>500</v>
      </c>
      <c r="L1211" t="str">
        <f>IF(LEN(VLOOKUP(B1211,Sheet2!$B$2:$G$96,6,FALSE))=0,"",VLOOKUP(B1211,Sheet2!$B$2:$G$96,6,FALSE))</f>
        <v/>
      </c>
      <c r="M1211" t="b">
        <f t="shared" si="60"/>
        <v>1</v>
      </c>
      <c r="N1211">
        <v>153</v>
      </c>
      <c r="O1211" t="b">
        <f>VLOOKUP(A1211,Sheet2!$A$2:$G$74,5,FALSE)</f>
        <v>0</v>
      </c>
    </row>
    <row r="1212" spans="1:15" x14ac:dyDescent="0.25">
      <c r="A1212" s="6" t="s">
        <v>106</v>
      </c>
      <c r="B1212" t="str">
        <f>VLOOKUP($A1212,Sheet2!$A$2:$B$82,2,FALSE)</f>
        <v>Sum PCB-7</v>
      </c>
      <c r="C1212" s="6" t="s">
        <v>11</v>
      </c>
      <c r="D1212" t="str">
        <f>VLOOKUP(A1212,Sheet2!$A$2:$G$96,3,FALSE)</f>
        <v>org milj</v>
      </c>
      <c r="E1212" t="str">
        <f>VLOOKUP(A1212,Sheet2!$A$2:$G$96,4,FALSE)</f>
        <v>PCB</v>
      </c>
      <c r="F1212" s="8">
        <v>45029</v>
      </c>
      <c r="G1212" t="str">
        <f t="shared" si="61"/>
        <v>slamtank</v>
      </c>
      <c r="H1212" s="6" t="s">
        <v>119</v>
      </c>
      <c r="I1212" t="b">
        <f t="shared" si="59"/>
        <v>1</v>
      </c>
      <c r="J1212" s="6" t="s">
        <v>119</v>
      </c>
      <c r="K1212" t="str">
        <f>IF(LEN(VLOOKUP(B1212,Sheet2!$B$2:$G$96,5,FALSE))=0,"",VLOOKUP(B1212,Sheet2!$B$2:$G$96,5,FALSE))</f>
        <v/>
      </c>
      <c r="L1212" t="str">
        <f>IF(LEN(VLOOKUP(B1212,Sheet2!$B$2:$G$96,6,FALSE))=0,"",VLOOKUP(B1212,Sheet2!$B$2:$G$96,6,FALSE))</f>
        <v/>
      </c>
      <c r="M1212" t="b">
        <f t="shared" si="60"/>
        <v>0</v>
      </c>
      <c r="N1212">
        <v>153</v>
      </c>
      <c r="O1212" t="b">
        <f>VLOOKUP(A1212,Sheet2!$A$2:$G$74,5,FALSE)</f>
        <v>0</v>
      </c>
    </row>
    <row r="1213" spans="1:15" x14ac:dyDescent="0.25">
      <c r="A1213" s="6" t="s">
        <v>99</v>
      </c>
      <c r="B1213" t="str">
        <f>VLOOKUP($A1213,Sheet2!$A$2:$B$82,2,FALSE)</f>
        <v>PCB 28</v>
      </c>
      <c r="C1213" s="6" t="s">
        <v>121</v>
      </c>
      <c r="D1213" t="str">
        <f>VLOOKUP(A1213,Sheet2!$A$2:$G$96,3,FALSE)</f>
        <v>org milj</v>
      </c>
      <c r="E1213" t="str">
        <f>VLOOKUP(A1213,Sheet2!$A$2:$G$96,4,FALSE)</f>
        <v>PCB</v>
      </c>
      <c r="F1213" s="8">
        <v>45029</v>
      </c>
      <c r="G1213" t="str">
        <f t="shared" si="61"/>
        <v>slamtank</v>
      </c>
      <c r="H1213" s="6" t="s">
        <v>243</v>
      </c>
      <c r="I1213" t="b">
        <f t="shared" si="59"/>
        <v>1</v>
      </c>
      <c r="J1213" s="6">
        <v>8.0000000000000002E-3</v>
      </c>
      <c r="K1213" t="str">
        <f>IF(LEN(VLOOKUP(B1213,Sheet2!$B$2:$G$96,5,FALSE))=0,"",VLOOKUP(B1213,Sheet2!$B$2:$G$96,5,FALSE))</f>
        <v/>
      </c>
      <c r="L1213" t="str">
        <f>IF(LEN(VLOOKUP(B1213,Sheet2!$B$2:$G$96,6,FALSE))=0,"",VLOOKUP(B1213,Sheet2!$B$2:$G$96,6,FALSE))</f>
        <v/>
      </c>
      <c r="M1213" t="b">
        <f t="shared" si="60"/>
        <v>0</v>
      </c>
      <c r="N1213">
        <v>153</v>
      </c>
      <c r="O1213" t="b">
        <f>VLOOKUP(A1213,Sheet2!$A$2:$G$74,5,FALSE)</f>
        <v>0</v>
      </c>
    </row>
    <row r="1214" spans="1:15" x14ac:dyDescent="0.25">
      <c r="A1214" s="6" t="s">
        <v>100</v>
      </c>
      <c r="B1214" t="str">
        <f>VLOOKUP($A1214,Sheet2!$A$2:$B$82,2,FALSE)</f>
        <v>PCB 52</v>
      </c>
      <c r="C1214" s="6" t="s">
        <v>121</v>
      </c>
      <c r="D1214" t="str">
        <f>VLOOKUP(A1214,Sheet2!$A$2:$G$96,3,FALSE)</f>
        <v>org milj</v>
      </c>
      <c r="E1214" t="str">
        <f>VLOOKUP(A1214,Sheet2!$A$2:$G$96,4,FALSE)</f>
        <v>PCB</v>
      </c>
      <c r="F1214" s="8">
        <v>45029</v>
      </c>
      <c r="G1214" t="str">
        <f t="shared" si="61"/>
        <v>slamtank</v>
      </c>
      <c r="H1214" s="6" t="s">
        <v>244</v>
      </c>
      <c r="I1214" t="b">
        <f t="shared" si="59"/>
        <v>1</v>
      </c>
      <c r="J1214" s="6">
        <v>6.0000000000000001E-3</v>
      </c>
      <c r="K1214" t="str">
        <f>IF(LEN(VLOOKUP(B1214,Sheet2!$B$2:$G$96,5,FALSE))=0,"",VLOOKUP(B1214,Sheet2!$B$2:$G$96,5,FALSE))</f>
        <v/>
      </c>
      <c r="L1214" t="str">
        <f>IF(LEN(VLOOKUP(B1214,Sheet2!$B$2:$G$96,6,FALSE))=0,"",VLOOKUP(B1214,Sheet2!$B$2:$G$96,6,FALSE))</f>
        <v/>
      </c>
      <c r="M1214" t="b">
        <f t="shared" si="60"/>
        <v>0</v>
      </c>
      <c r="N1214">
        <v>153</v>
      </c>
      <c r="O1214" t="b">
        <f>VLOOKUP(A1214,Sheet2!$A$2:$G$74,5,FALSE)</f>
        <v>0</v>
      </c>
    </row>
    <row r="1215" spans="1:15" x14ac:dyDescent="0.25">
      <c r="A1215" s="6" t="s">
        <v>101</v>
      </c>
      <c r="B1215" t="str">
        <f>VLOOKUP($A1215,Sheet2!$A$2:$B$82,2,FALSE)</f>
        <v>PCB 101</v>
      </c>
      <c r="C1215" s="6" t="s">
        <v>121</v>
      </c>
      <c r="D1215" t="str">
        <f>VLOOKUP(A1215,Sheet2!$A$2:$G$96,3,FALSE)</f>
        <v>org milj</v>
      </c>
      <c r="E1215" t="str">
        <f>VLOOKUP(A1215,Sheet2!$A$2:$G$96,4,FALSE)</f>
        <v>PCB</v>
      </c>
      <c r="F1215" s="8">
        <v>45029</v>
      </c>
      <c r="G1215" t="str">
        <f t="shared" si="61"/>
        <v>slamtank</v>
      </c>
      <c r="H1215" s="6" t="s">
        <v>245</v>
      </c>
      <c r="I1215" t="b">
        <f t="shared" si="59"/>
        <v>1</v>
      </c>
      <c r="J1215" s="6">
        <v>4.0000000000000001E-3</v>
      </c>
      <c r="K1215" t="str">
        <f>IF(LEN(VLOOKUP(B1215,Sheet2!$B$2:$G$96,5,FALSE))=0,"",VLOOKUP(B1215,Sheet2!$B$2:$G$96,5,FALSE))</f>
        <v/>
      </c>
      <c r="L1215" t="str">
        <f>IF(LEN(VLOOKUP(B1215,Sheet2!$B$2:$G$96,6,FALSE))=0,"",VLOOKUP(B1215,Sheet2!$B$2:$G$96,6,FALSE))</f>
        <v/>
      </c>
      <c r="M1215" t="b">
        <f t="shared" si="60"/>
        <v>0</v>
      </c>
      <c r="N1215">
        <v>153</v>
      </c>
      <c r="O1215" t="b">
        <f>VLOOKUP(A1215,Sheet2!$A$2:$G$74,5,FALSE)</f>
        <v>0</v>
      </c>
    </row>
    <row r="1216" spans="1:15" x14ac:dyDescent="0.25">
      <c r="A1216" s="6" t="s">
        <v>102</v>
      </c>
      <c r="B1216" t="str">
        <f>VLOOKUP($A1216,Sheet2!$A$2:$B$82,2,FALSE)</f>
        <v>PCB 118</v>
      </c>
      <c r="C1216" s="6" t="s">
        <v>121</v>
      </c>
      <c r="D1216" t="str">
        <f>VLOOKUP(A1216,Sheet2!$A$2:$G$96,3,FALSE)</f>
        <v>org milj</v>
      </c>
      <c r="E1216" t="str">
        <f>VLOOKUP(A1216,Sheet2!$A$2:$G$96,4,FALSE)</f>
        <v>PCB</v>
      </c>
      <c r="F1216" s="8">
        <v>45029</v>
      </c>
      <c r="G1216" t="str">
        <f t="shared" si="61"/>
        <v>slamtank</v>
      </c>
      <c r="H1216" s="6" t="s">
        <v>188</v>
      </c>
      <c r="I1216" t="b">
        <f t="shared" si="59"/>
        <v>1</v>
      </c>
      <c r="J1216" s="6">
        <v>2E-3</v>
      </c>
      <c r="K1216" t="str">
        <f>IF(LEN(VLOOKUP(B1216,Sheet2!$B$2:$G$96,5,FALSE))=0,"",VLOOKUP(B1216,Sheet2!$B$2:$G$96,5,FALSE))</f>
        <v/>
      </c>
      <c r="L1216" t="str">
        <f>IF(LEN(VLOOKUP(B1216,Sheet2!$B$2:$G$96,6,FALSE))=0,"",VLOOKUP(B1216,Sheet2!$B$2:$G$96,6,FALSE))</f>
        <v/>
      </c>
      <c r="M1216" t="b">
        <f t="shared" si="60"/>
        <v>0</v>
      </c>
      <c r="N1216">
        <v>153</v>
      </c>
      <c r="O1216" t="b">
        <f>VLOOKUP(A1216,Sheet2!$A$2:$G$74,5,FALSE)</f>
        <v>0</v>
      </c>
    </row>
    <row r="1217" spans="1:15" x14ac:dyDescent="0.25">
      <c r="A1217" s="6" t="s">
        <v>103</v>
      </c>
      <c r="B1217" t="str">
        <f>VLOOKUP($A1217,Sheet2!$A$2:$B$82,2,FALSE)</f>
        <v>PCB 138</v>
      </c>
      <c r="C1217" s="6" t="s">
        <v>121</v>
      </c>
      <c r="D1217" t="str">
        <f>VLOOKUP(A1217,Sheet2!$A$2:$G$96,3,FALSE)</f>
        <v>org milj</v>
      </c>
      <c r="E1217" t="str">
        <f>VLOOKUP(A1217,Sheet2!$A$2:$G$96,4,FALSE)</f>
        <v>PCB</v>
      </c>
      <c r="F1217" s="8">
        <v>45029</v>
      </c>
      <c r="G1217" t="str">
        <f t="shared" si="61"/>
        <v>slamtank</v>
      </c>
      <c r="H1217" s="6">
        <v>3.0999999999999999E-3</v>
      </c>
      <c r="I1217" t="b">
        <f t="shared" si="59"/>
        <v>0</v>
      </c>
      <c r="J1217" s="6">
        <v>3.0999999999999999E-3</v>
      </c>
      <c r="K1217" t="str">
        <f>IF(LEN(VLOOKUP(B1217,Sheet2!$B$2:$G$96,5,FALSE))=0,"",VLOOKUP(B1217,Sheet2!$B$2:$G$96,5,FALSE))</f>
        <v/>
      </c>
      <c r="L1217" t="str">
        <f>IF(LEN(VLOOKUP(B1217,Sheet2!$B$2:$G$96,6,FALSE))=0,"",VLOOKUP(B1217,Sheet2!$B$2:$G$96,6,FALSE))</f>
        <v/>
      </c>
      <c r="M1217" t="b">
        <f t="shared" si="60"/>
        <v>0</v>
      </c>
      <c r="N1217">
        <v>153</v>
      </c>
      <c r="O1217" t="b">
        <f>VLOOKUP(A1217,Sheet2!$A$2:$G$74,5,FALSE)</f>
        <v>0</v>
      </c>
    </row>
    <row r="1218" spans="1:15" x14ac:dyDescent="0.25">
      <c r="A1218" s="6" t="s">
        <v>104</v>
      </c>
      <c r="B1218" t="str">
        <f>VLOOKUP($A1218,Sheet2!$A$2:$B$82,2,FALSE)</f>
        <v>PCB 153</v>
      </c>
      <c r="C1218" s="6" t="s">
        <v>121</v>
      </c>
      <c r="D1218" t="str">
        <f>VLOOKUP(A1218,Sheet2!$A$2:$G$96,3,FALSE)</f>
        <v>org milj</v>
      </c>
      <c r="E1218" t="str">
        <f>VLOOKUP(A1218,Sheet2!$A$2:$G$96,4,FALSE)</f>
        <v>PCB</v>
      </c>
      <c r="F1218" s="8">
        <v>45029</v>
      </c>
      <c r="G1218" t="str">
        <f t="shared" si="61"/>
        <v>slamtank</v>
      </c>
      <c r="H1218" s="6" t="s">
        <v>188</v>
      </c>
      <c r="I1218" t="b">
        <f t="shared" si="59"/>
        <v>1</v>
      </c>
      <c r="J1218" s="6">
        <v>2E-3</v>
      </c>
      <c r="K1218" t="str">
        <f>IF(LEN(VLOOKUP(B1218,Sheet2!$B$2:$G$96,5,FALSE))=0,"",VLOOKUP(B1218,Sheet2!$B$2:$G$96,5,FALSE))</f>
        <v/>
      </c>
      <c r="L1218" t="str">
        <f>IF(LEN(VLOOKUP(B1218,Sheet2!$B$2:$G$96,6,FALSE))=0,"",VLOOKUP(B1218,Sheet2!$B$2:$G$96,6,FALSE))</f>
        <v/>
      </c>
      <c r="M1218" t="b">
        <f t="shared" si="60"/>
        <v>0</v>
      </c>
      <c r="N1218">
        <v>153</v>
      </c>
      <c r="O1218" t="b">
        <f>VLOOKUP(A1218,Sheet2!$A$2:$G$74,5,FALSE)</f>
        <v>0</v>
      </c>
    </row>
    <row r="1219" spans="1:15" x14ac:dyDescent="0.25">
      <c r="A1219" s="6" t="s">
        <v>105</v>
      </c>
      <c r="B1219" t="str">
        <f>VLOOKUP($A1219,Sheet2!$A$2:$B$82,2,FALSE)</f>
        <v>PCB 180</v>
      </c>
      <c r="C1219" s="6" t="s">
        <v>121</v>
      </c>
      <c r="D1219" t="str">
        <f>VLOOKUP(A1219,Sheet2!$A$2:$G$96,3,FALSE)</f>
        <v>org milj</v>
      </c>
      <c r="E1219" t="str">
        <f>VLOOKUP(A1219,Sheet2!$A$2:$G$96,4,FALSE)</f>
        <v>PCB</v>
      </c>
      <c r="F1219" s="8">
        <v>45029</v>
      </c>
      <c r="G1219" t="str">
        <f t="shared" si="61"/>
        <v>slamtank</v>
      </c>
      <c r="H1219" s="6" t="s">
        <v>188</v>
      </c>
      <c r="I1219" t="b">
        <f t="shared" si="59"/>
        <v>1</v>
      </c>
      <c r="J1219" s="6">
        <v>2E-3</v>
      </c>
      <c r="K1219">
        <f>IF(LEN(VLOOKUP(B1219,Sheet2!$B$2:$G$96,5,FALSE))=0,"",VLOOKUP(B1219,Sheet2!$B$2:$G$96,5,FALSE))</f>
        <v>500</v>
      </c>
      <c r="L1219" t="str">
        <f>IF(LEN(VLOOKUP(B1219,Sheet2!$B$2:$G$96,6,FALSE))=0,"",VLOOKUP(B1219,Sheet2!$B$2:$G$96,6,FALSE))</f>
        <v/>
      </c>
      <c r="M1219" t="b">
        <f t="shared" si="60"/>
        <v>0</v>
      </c>
      <c r="N1219">
        <v>153</v>
      </c>
      <c r="O1219" t="b">
        <f>VLOOKUP(A1219,Sheet2!$A$2:$G$74,5,FALSE)</f>
        <v>0</v>
      </c>
    </row>
    <row r="1220" spans="1:15" x14ac:dyDescent="0.25">
      <c r="A1220" s="6" t="s">
        <v>106</v>
      </c>
      <c r="B1220" t="str">
        <f>VLOOKUP($A1220,Sheet2!$A$2:$B$82,2,FALSE)</f>
        <v>Sum PCB-7</v>
      </c>
      <c r="C1220" s="6" t="s">
        <v>121</v>
      </c>
      <c r="D1220" t="str">
        <f>VLOOKUP(A1220,Sheet2!$A$2:$G$96,3,FALSE)</f>
        <v>org milj</v>
      </c>
      <c r="E1220" t="str">
        <f>VLOOKUP(A1220,Sheet2!$A$2:$G$96,4,FALSE)</f>
        <v>PCB</v>
      </c>
      <c r="F1220" s="8">
        <v>45029</v>
      </c>
      <c r="G1220" t="str">
        <f t="shared" si="61"/>
        <v>slamtank</v>
      </c>
      <c r="H1220" s="6">
        <v>3.0999999999999999E-3</v>
      </c>
      <c r="I1220" t="b">
        <f t="shared" si="59"/>
        <v>0</v>
      </c>
      <c r="J1220" s="6">
        <v>3.0999999999999999E-3</v>
      </c>
      <c r="K1220" t="str">
        <f>IF(LEN(VLOOKUP(B1220,Sheet2!$B$2:$G$96,5,FALSE))=0,"",VLOOKUP(B1220,Sheet2!$B$2:$G$96,5,FALSE))</f>
        <v/>
      </c>
      <c r="L1220" t="str">
        <f>IF(LEN(VLOOKUP(B1220,Sheet2!$B$2:$G$96,6,FALSE))=0,"",VLOOKUP(B1220,Sheet2!$B$2:$G$96,6,FALSE))</f>
        <v/>
      </c>
      <c r="M1220" t="b">
        <f t="shared" si="60"/>
        <v>0</v>
      </c>
      <c r="N1220">
        <v>153</v>
      </c>
      <c r="O1220" t="b">
        <f>VLOOKUP(A1220,Sheet2!$A$2:$G$74,5,FALSE)</f>
        <v>0</v>
      </c>
    </row>
    <row r="1221" spans="1:15" x14ac:dyDescent="0.25">
      <c r="A1221" s="6" t="s">
        <v>107</v>
      </c>
      <c r="B1221" t="str">
        <f>VLOOKUP($A1221,Sheet2!$A$2:$B$82,2,FALSE)</f>
        <v>Nap</v>
      </c>
      <c r="C1221" s="6" t="s">
        <v>121</v>
      </c>
      <c r="D1221" t="str">
        <f>VLOOKUP(A1221,Sheet2!$A$2:$G$96,3,FALSE)</f>
        <v>org milj</v>
      </c>
      <c r="E1221" t="str">
        <f>VLOOKUP(A1221,Sheet2!$A$2:$G$96,4,FALSE)</f>
        <v>PAH</v>
      </c>
      <c r="F1221" s="8">
        <v>45029</v>
      </c>
      <c r="G1221" t="str">
        <f t="shared" si="61"/>
        <v>slamtank</v>
      </c>
      <c r="H1221" s="6">
        <v>0.16</v>
      </c>
      <c r="I1221" t="b">
        <f t="shared" si="59"/>
        <v>0</v>
      </c>
      <c r="J1221" s="6">
        <v>0.16</v>
      </c>
      <c r="K1221" t="str">
        <f>IF(LEN(VLOOKUP(B1221,Sheet2!$B$2:$G$96,5,FALSE))=0,"",VLOOKUP(B1221,Sheet2!$B$2:$G$96,5,FALSE))</f>
        <v/>
      </c>
      <c r="L1221" t="str">
        <f>IF(LEN(VLOOKUP(B1221,Sheet2!$B$2:$G$96,6,FALSE))=0,"",VLOOKUP(B1221,Sheet2!$B$2:$G$96,6,FALSE))</f>
        <v/>
      </c>
      <c r="M1221" t="b">
        <f t="shared" si="60"/>
        <v>0</v>
      </c>
      <c r="N1221">
        <v>153</v>
      </c>
      <c r="O1221" t="b">
        <f>VLOOKUP(A1221,Sheet2!$A$2:$G$74,5,FALSE)</f>
        <v>0</v>
      </c>
    </row>
    <row r="1222" spans="1:15" x14ac:dyDescent="0.25">
      <c r="A1222" s="6" t="s">
        <v>108</v>
      </c>
      <c r="B1222" t="str">
        <f>VLOOKUP($A1222,Sheet2!$A$2:$B$82,2,FALSE)</f>
        <v>Acy</v>
      </c>
      <c r="C1222" s="6" t="s">
        <v>121</v>
      </c>
      <c r="D1222" t="str">
        <f>VLOOKUP(A1222,Sheet2!$A$2:$G$96,3,FALSE)</f>
        <v>org milj</v>
      </c>
      <c r="E1222" t="str">
        <f>VLOOKUP(A1222,Sheet2!$A$2:$G$96,4,FALSE)</f>
        <v>PAH</v>
      </c>
      <c r="F1222" s="8">
        <v>45029</v>
      </c>
      <c r="G1222" t="str">
        <f t="shared" si="61"/>
        <v>slamtank</v>
      </c>
      <c r="H1222" s="6" t="s">
        <v>146</v>
      </c>
      <c r="I1222" t="b">
        <f t="shared" si="59"/>
        <v>1</v>
      </c>
      <c r="J1222" s="6">
        <v>0.05</v>
      </c>
      <c r="K1222" t="str">
        <f>IF(LEN(VLOOKUP(B1222,Sheet2!$B$2:$G$96,5,FALSE))=0,"",VLOOKUP(B1222,Sheet2!$B$2:$G$96,5,FALSE))</f>
        <v/>
      </c>
      <c r="L1222" t="str">
        <f>IF(LEN(VLOOKUP(B1222,Sheet2!$B$2:$G$96,6,FALSE))=0,"",VLOOKUP(B1222,Sheet2!$B$2:$G$96,6,FALSE))</f>
        <v/>
      </c>
      <c r="M1222" t="b">
        <f t="shared" si="60"/>
        <v>0</v>
      </c>
      <c r="N1222">
        <v>153</v>
      </c>
      <c r="O1222" t="b">
        <f>VLOOKUP(A1222,Sheet2!$A$2:$G$74,5,FALSE)</f>
        <v>0</v>
      </c>
    </row>
    <row r="1223" spans="1:15" x14ac:dyDescent="0.25">
      <c r="A1223" s="6" t="s">
        <v>109</v>
      </c>
      <c r="B1223" t="str">
        <f>VLOOKUP($A1223,Sheet2!$A$2:$B$82,2,FALSE)</f>
        <v>Ace</v>
      </c>
      <c r="C1223" s="6" t="s">
        <v>121</v>
      </c>
      <c r="D1223" t="str">
        <f>VLOOKUP(A1223,Sheet2!$A$2:$G$96,3,FALSE)</f>
        <v>org milj</v>
      </c>
      <c r="E1223" t="str">
        <f>VLOOKUP(A1223,Sheet2!$A$2:$G$96,4,FALSE)</f>
        <v>PAH</v>
      </c>
      <c r="F1223" s="8">
        <v>45029</v>
      </c>
      <c r="G1223" t="str">
        <f t="shared" si="61"/>
        <v>slamtank</v>
      </c>
      <c r="H1223" s="6">
        <v>0.38700000000000001</v>
      </c>
      <c r="I1223" t="b">
        <f t="shared" si="59"/>
        <v>0</v>
      </c>
      <c r="J1223" s="6">
        <v>0.38700000000000001</v>
      </c>
      <c r="K1223" t="str">
        <f>IF(LEN(VLOOKUP(B1223,Sheet2!$B$2:$G$96,5,FALSE))=0,"",VLOOKUP(B1223,Sheet2!$B$2:$G$96,5,FALSE))</f>
        <v/>
      </c>
      <c r="L1223" t="str">
        <f>IF(LEN(VLOOKUP(B1223,Sheet2!$B$2:$G$96,6,FALSE))=0,"",VLOOKUP(B1223,Sheet2!$B$2:$G$96,6,FALSE))</f>
        <v/>
      </c>
      <c r="M1223" t="b">
        <f t="shared" si="60"/>
        <v>0</v>
      </c>
      <c r="N1223">
        <v>153</v>
      </c>
      <c r="O1223" t="b">
        <f>VLOOKUP(A1223,Sheet2!$A$2:$G$74,5,FALSE)</f>
        <v>0</v>
      </c>
    </row>
    <row r="1224" spans="1:15" x14ac:dyDescent="0.25">
      <c r="A1224" s="6" t="s">
        <v>110</v>
      </c>
      <c r="B1224" t="str">
        <f>VLOOKUP($A1224,Sheet2!$A$2:$B$82,2,FALSE)</f>
        <v>Flu</v>
      </c>
      <c r="C1224" s="6" t="s">
        <v>121</v>
      </c>
      <c r="D1224" t="str">
        <f>VLOOKUP(A1224,Sheet2!$A$2:$G$96,3,FALSE)</f>
        <v>org milj</v>
      </c>
      <c r="E1224" t="str">
        <f>VLOOKUP(A1224,Sheet2!$A$2:$G$96,4,FALSE)</f>
        <v>PAH</v>
      </c>
      <c r="F1224" s="8">
        <v>45029</v>
      </c>
      <c r="G1224" t="str">
        <f t="shared" si="61"/>
        <v>slamtank</v>
      </c>
      <c r="H1224" s="6">
        <v>0.38500000000000001</v>
      </c>
      <c r="I1224" t="b">
        <f t="shared" si="59"/>
        <v>0</v>
      </c>
      <c r="J1224" s="6">
        <v>0.38500000000000001</v>
      </c>
      <c r="K1224" t="str">
        <f>IF(LEN(VLOOKUP(B1224,Sheet2!$B$2:$G$96,5,FALSE))=0,"",VLOOKUP(B1224,Sheet2!$B$2:$G$96,5,FALSE))</f>
        <v/>
      </c>
      <c r="L1224" t="str">
        <f>IF(LEN(VLOOKUP(B1224,Sheet2!$B$2:$G$96,6,FALSE))=0,"",VLOOKUP(B1224,Sheet2!$B$2:$G$96,6,FALSE))</f>
        <v/>
      </c>
      <c r="M1224" t="b">
        <f t="shared" si="60"/>
        <v>0</v>
      </c>
      <c r="N1224">
        <v>153</v>
      </c>
      <c r="O1224" t="b">
        <f>VLOOKUP(A1224,Sheet2!$A$2:$G$74,5,FALSE)</f>
        <v>0</v>
      </c>
    </row>
    <row r="1225" spans="1:15" x14ac:dyDescent="0.25">
      <c r="A1225" s="6" t="s">
        <v>111</v>
      </c>
      <c r="B1225" t="str">
        <f>VLOOKUP($A1225,Sheet2!$A$2:$B$82,2,FALSE)</f>
        <v>Phen</v>
      </c>
      <c r="C1225" s="6" t="s">
        <v>121</v>
      </c>
      <c r="D1225" t="str">
        <f>VLOOKUP(A1225,Sheet2!$A$2:$G$96,3,FALSE)</f>
        <v>org milj</v>
      </c>
      <c r="E1225" t="str">
        <f>VLOOKUP(A1225,Sheet2!$A$2:$G$96,4,FALSE)</f>
        <v>PAH</v>
      </c>
      <c r="F1225" s="8">
        <v>45029</v>
      </c>
      <c r="G1225" t="str">
        <f t="shared" si="61"/>
        <v>slamtank</v>
      </c>
      <c r="H1225" s="6">
        <v>0.86599999999999999</v>
      </c>
      <c r="I1225" t="b">
        <f t="shared" si="59"/>
        <v>0</v>
      </c>
      <c r="J1225" s="6">
        <v>0.86599999999999999</v>
      </c>
      <c r="K1225" t="str">
        <f>IF(LEN(VLOOKUP(B1225,Sheet2!$B$2:$G$96,5,FALSE))=0,"",VLOOKUP(B1225,Sheet2!$B$2:$G$96,5,FALSE))</f>
        <v/>
      </c>
      <c r="L1225" t="str">
        <f>IF(LEN(VLOOKUP(B1225,Sheet2!$B$2:$G$96,6,FALSE))=0,"",VLOOKUP(B1225,Sheet2!$B$2:$G$96,6,FALSE))</f>
        <v/>
      </c>
      <c r="M1225" t="b">
        <f t="shared" si="60"/>
        <v>0</v>
      </c>
      <c r="N1225">
        <v>153</v>
      </c>
      <c r="O1225" t="b">
        <f>VLOOKUP(A1225,Sheet2!$A$2:$G$74,5,FALSE)</f>
        <v>0</v>
      </c>
    </row>
    <row r="1226" spans="1:15" x14ac:dyDescent="0.25">
      <c r="A1226" s="6" t="s">
        <v>112</v>
      </c>
      <c r="B1226" t="str">
        <f>VLOOKUP($A1226,Sheet2!$A$2:$B$82,2,FALSE)</f>
        <v>Ant</v>
      </c>
      <c r="C1226" s="6" t="s">
        <v>121</v>
      </c>
      <c r="D1226" t="str">
        <f>VLOOKUP(A1226,Sheet2!$A$2:$G$96,3,FALSE)</f>
        <v>org milj</v>
      </c>
      <c r="E1226" t="str">
        <f>VLOOKUP(A1226,Sheet2!$A$2:$G$96,4,FALSE)</f>
        <v>PAH</v>
      </c>
      <c r="F1226" s="8">
        <v>45029</v>
      </c>
      <c r="G1226" t="str">
        <f t="shared" si="61"/>
        <v>slamtank</v>
      </c>
      <c r="H1226" s="6">
        <v>0.41399999999999998</v>
      </c>
      <c r="I1226" t="b">
        <f t="shared" si="59"/>
        <v>0</v>
      </c>
      <c r="J1226" s="6">
        <v>0.41399999999999998</v>
      </c>
      <c r="K1226" t="str">
        <f>IF(LEN(VLOOKUP(B1226,Sheet2!$B$2:$G$96,5,FALSE))=0,"",VLOOKUP(B1226,Sheet2!$B$2:$G$96,5,FALSE))</f>
        <v/>
      </c>
      <c r="L1226" t="str">
        <f>IF(LEN(VLOOKUP(B1226,Sheet2!$B$2:$G$96,6,FALSE))=0,"",VLOOKUP(B1226,Sheet2!$B$2:$G$96,6,FALSE))</f>
        <v/>
      </c>
      <c r="M1226" t="b">
        <f t="shared" si="60"/>
        <v>0</v>
      </c>
      <c r="N1226">
        <v>153</v>
      </c>
      <c r="O1226" t="b">
        <f>VLOOKUP(A1226,Sheet2!$A$2:$G$74,5,FALSE)</f>
        <v>0</v>
      </c>
    </row>
    <row r="1227" spans="1:15" x14ac:dyDescent="0.25">
      <c r="A1227" s="6" t="s">
        <v>113</v>
      </c>
      <c r="B1227" t="str">
        <f>VLOOKUP($A1227,Sheet2!$A$2:$B$82,2,FALSE)</f>
        <v>Flt</v>
      </c>
      <c r="C1227" s="6" t="s">
        <v>121</v>
      </c>
      <c r="D1227" t="str">
        <f>VLOOKUP(A1227,Sheet2!$A$2:$G$96,3,FALSE)</f>
        <v>org milj</v>
      </c>
      <c r="E1227" t="str">
        <f>VLOOKUP(A1227,Sheet2!$A$2:$G$96,4,FALSE)</f>
        <v>PAH</v>
      </c>
      <c r="F1227" s="8">
        <v>45029</v>
      </c>
      <c r="G1227" t="str">
        <f t="shared" si="61"/>
        <v>slamtank</v>
      </c>
      <c r="H1227" s="6">
        <v>0.43</v>
      </c>
      <c r="I1227" t="b">
        <f t="shared" si="59"/>
        <v>0</v>
      </c>
      <c r="J1227" s="6">
        <v>0.43</v>
      </c>
      <c r="K1227" t="str">
        <f>IF(LEN(VLOOKUP(B1227,Sheet2!$B$2:$G$96,5,FALSE))=0,"",VLOOKUP(B1227,Sheet2!$B$2:$G$96,5,FALSE))</f>
        <v/>
      </c>
      <c r="L1227" t="str">
        <f>IF(LEN(VLOOKUP(B1227,Sheet2!$B$2:$G$96,6,FALSE))=0,"",VLOOKUP(B1227,Sheet2!$B$2:$G$96,6,FALSE))</f>
        <v/>
      </c>
      <c r="M1227" t="b">
        <f t="shared" si="60"/>
        <v>0</v>
      </c>
      <c r="N1227">
        <v>153</v>
      </c>
      <c r="O1227" t="b">
        <f>VLOOKUP(A1227,Sheet2!$A$2:$G$74,5,FALSE)</f>
        <v>0</v>
      </c>
    </row>
    <row r="1228" spans="1:15" x14ac:dyDescent="0.25">
      <c r="A1228" s="6" t="s">
        <v>114</v>
      </c>
      <c r="B1228" t="str">
        <f>VLOOKUP($A1228,Sheet2!$A$2:$B$82,2,FALSE)</f>
        <v>Pyr</v>
      </c>
      <c r="C1228" s="6" t="s">
        <v>121</v>
      </c>
      <c r="D1228" t="str">
        <f>VLOOKUP(A1228,Sheet2!$A$2:$G$96,3,FALSE)</f>
        <v>org milj</v>
      </c>
      <c r="E1228" t="str">
        <f>VLOOKUP(A1228,Sheet2!$A$2:$G$96,4,FALSE)</f>
        <v>PAH</v>
      </c>
      <c r="F1228" s="8">
        <v>45029</v>
      </c>
      <c r="G1228" t="str">
        <f t="shared" si="61"/>
        <v>slamtank</v>
      </c>
      <c r="H1228" s="6" t="s">
        <v>246</v>
      </c>
      <c r="I1228" t="b">
        <f t="shared" si="59"/>
        <v>1</v>
      </c>
      <c r="J1228" s="6">
        <v>0.34</v>
      </c>
      <c r="K1228" t="str">
        <f>IF(LEN(VLOOKUP(B1228,Sheet2!$B$2:$G$96,5,FALSE))=0,"",VLOOKUP(B1228,Sheet2!$B$2:$G$96,5,FALSE))</f>
        <v/>
      </c>
      <c r="L1228" t="str">
        <f>IF(LEN(VLOOKUP(B1228,Sheet2!$B$2:$G$96,6,FALSE))=0,"",VLOOKUP(B1228,Sheet2!$B$2:$G$96,6,FALSE))</f>
        <v/>
      </c>
      <c r="M1228" t="b">
        <f t="shared" si="60"/>
        <v>0</v>
      </c>
      <c r="N1228">
        <v>153</v>
      </c>
      <c r="O1228" t="b">
        <f>VLOOKUP(A1228,Sheet2!$A$2:$G$74,5,FALSE)</f>
        <v>0</v>
      </c>
    </row>
    <row r="1229" spans="1:15" x14ac:dyDescent="0.25">
      <c r="A1229" s="6" t="s">
        <v>153</v>
      </c>
      <c r="B1229" t="str">
        <f>VLOOKUP($A1229,Sheet2!$A$2:$B$82,2,FALSE)</f>
        <v>B(a)A</v>
      </c>
      <c r="C1229" s="6" t="s">
        <v>121</v>
      </c>
      <c r="D1229" t="str">
        <f>VLOOKUP(A1229,Sheet2!$A$2:$G$96,3,FALSE)</f>
        <v>org milj</v>
      </c>
      <c r="E1229" t="str">
        <f>VLOOKUP(A1229,Sheet2!$A$2:$G$96,4,FALSE)</f>
        <v>PAH</v>
      </c>
      <c r="F1229" s="8">
        <v>45029</v>
      </c>
      <c r="G1229" t="str">
        <f t="shared" si="61"/>
        <v>slamtank</v>
      </c>
      <c r="H1229" s="6">
        <v>9.4E-2</v>
      </c>
      <c r="I1229" t="b">
        <f t="shared" si="59"/>
        <v>0</v>
      </c>
      <c r="J1229" s="6">
        <v>9.4E-2</v>
      </c>
      <c r="K1229" t="str">
        <f>IF(LEN(VLOOKUP(B1229,Sheet2!$B$2:$G$96,5,FALSE))=0,"",VLOOKUP(B1229,Sheet2!$B$2:$G$96,5,FALSE))</f>
        <v/>
      </c>
      <c r="L1229" t="str">
        <f>IF(LEN(VLOOKUP(B1229,Sheet2!$B$2:$G$96,6,FALSE))=0,"",VLOOKUP(B1229,Sheet2!$B$2:$G$96,6,FALSE))</f>
        <v/>
      </c>
      <c r="M1229" t="b">
        <f t="shared" si="60"/>
        <v>0</v>
      </c>
      <c r="N1229">
        <v>153</v>
      </c>
      <c r="O1229" t="b">
        <f>VLOOKUP(A1229,Sheet2!$A$2:$G$74,5,FALSE)</f>
        <v>0</v>
      </c>
    </row>
    <row r="1230" spans="1:15" x14ac:dyDescent="0.25">
      <c r="A1230" s="6" t="s">
        <v>154</v>
      </c>
      <c r="B1230" t="str">
        <f>VLOOKUP($A1230,Sheet2!$A$2:$B$82,2,FALSE)</f>
        <v>Cry</v>
      </c>
      <c r="C1230" s="6" t="s">
        <v>121</v>
      </c>
      <c r="D1230" t="str">
        <f>VLOOKUP(A1230,Sheet2!$A$2:$G$96,3,FALSE)</f>
        <v>org milj</v>
      </c>
      <c r="E1230" t="str">
        <f>VLOOKUP(A1230,Sheet2!$A$2:$G$96,4,FALSE)</f>
        <v>PAH</v>
      </c>
      <c r="F1230" s="8">
        <v>45029</v>
      </c>
      <c r="G1230" t="str">
        <f t="shared" si="61"/>
        <v>slamtank</v>
      </c>
      <c r="H1230" s="6">
        <v>9.4E-2</v>
      </c>
      <c r="I1230" t="b">
        <f t="shared" si="59"/>
        <v>0</v>
      </c>
      <c r="J1230" s="6">
        <v>9.4E-2</v>
      </c>
      <c r="K1230" t="str">
        <f>IF(LEN(VLOOKUP(B1230,Sheet2!$B$2:$G$96,5,FALSE))=0,"",VLOOKUP(B1230,Sheet2!$B$2:$G$96,5,FALSE))</f>
        <v/>
      </c>
      <c r="L1230" t="str">
        <f>IF(LEN(VLOOKUP(B1230,Sheet2!$B$2:$G$96,6,FALSE))=0,"",VLOOKUP(B1230,Sheet2!$B$2:$G$96,6,FALSE))</f>
        <v/>
      </c>
      <c r="M1230" t="b">
        <f t="shared" si="60"/>
        <v>0</v>
      </c>
      <c r="N1230">
        <v>153</v>
      </c>
      <c r="O1230" t="b">
        <f>VLOOKUP(A1230,Sheet2!$A$2:$G$74,5,FALSE)</f>
        <v>0</v>
      </c>
    </row>
    <row r="1231" spans="1:15" x14ac:dyDescent="0.25">
      <c r="A1231" s="6" t="s">
        <v>115</v>
      </c>
      <c r="B1231" t="str">
        <f>VLOOKUP($A1231,Sheet2!$A$2:$B$82,2,FALSE)</f>
        <v>B(b)F + B(j)F</v>
      </c>
      <c r="C1231" s="6" t="s">
        <v>121</v>
      </c>
      <c r="D1231" t="str">
        <f>VLOOKUP(A1231,Sheet2!$A$2:$G$96,3,FALSE)</f>
        <v>org milj</v>
      </c>
      <c r="E1231" t="str">
        <f>VLOOKUP(A1231,Sheet2!$A$2:$G$96,4,FALSE)</f>
        <v>PAH</v>
      </c>
      <c r="F1231" s="8">
        <v>45029</v>
      </c>
      <c r="G1231" t="str">
        <f t="shared" si="61"/>
        <v>slamtank</v>
      </c>
      <c r="H1231" s="6">
        <v>7.5999999999999998E-2</v>
      </c>
      <c r="I1231" t="b">
        <f t="shared" si="59"/>
        <v>0</v>
      </c>
      <c r="J1231" s="6">
        <v>7.5999999999999998E-2</v>
      </c>
      <c r="K1231" t="str">
        <f>IF(LEN(VLOOKUP(B1231,Sheet2!$B$2:$G$96,5,FALSE))=0,"",VLOOKUP(B1231,Sheet2!$B$2:$G$96,5,FALSE))</f>
        <v/>
      </c>
      <c r="L1231" t="str">
        <f>IF(LEN(VLOOKUP(B1231,Sheet2!$B$2:$G$96,6,FALSE))=0,"",VLOOKUP(B1231,Sheet2!$B$2:$G$96,6,FALSE))</f>
        <v/>
      </c>
      <c r="M1231" t="b">
        <f t="shared" si="60"/>
        <v>0</v>
      </c>
      <c r="N1231">
        <v>153</v>
      </c>
      <c r="O1231" t="b">
        <f>VLOOKUP(A1231,Sheet2!$A$2:$G$74,5,FALSE)</f>
        <v>0</v>
      </c>
    </row>
    <row r="1232" spans="1:15" x14ac:dyDescent="0.25">
      <c r="A1232" s="6" t="s">
        <v>155</v>
      </c>
      <c r="B1232" t="str">
        <f>VLOOKUP($A1232,Sheet2!$A$2:$B$82,2,FALSE)</f>
        <v>B(k)F</v>
      </c>
      <c r="C1232" s="6" t="s">
        <v>121</v>
      </c>
      <c r="D1232" t="str">
        <f>VLOOKUP(A1232,Sheet2!$A$2:$G$96,3,FALSE)</f>
        <v>org milj</v>
      </c>
      <c r="E1232" t="str">
        <f>VLOOKUP(A1232,Sheet2!$A$2:$G$96,4,FALSE)</f>
        <v>PAH</v>
      </c>
      <c r="F1232" s="8">
        <v>45029</v>
      </c>
      <c r="G1232" t="str">
        <f t="shared" si="61"/>
        <v>slamtank</v>
      </c>
      <c r="H1232" s="6">
        <v>2.7E-2</v>
      </c>
      <c r="I1232" t="b">
        <f t="shared" si="59"/>
        <v>0</v>
      </c>
      <c r="J1232" s="6">
        <v>2.7E-2</v>
      </c>
      <c r="K1232" t="str">
        <f>IF(LEN(VLOOKUP(B1232,Sheet2!$B$2:$G$96,5,FALSE))=0,"",VLOOKUP(B1232,Sheet2!$B$2:$G$96,5,FALSE))</f>
        <v/>
      </c>
      <c r="L1232" t="str">
        <f>IF(LEN(VLOOKUP(B1232,Sheet2!$B$2:$G$96,6,FALSE))=0,"",VLOOKUP(B1232,Sheet2!$B$2:$G$96,6,FALSE))</f>
        <v/>
      </c>
      <c r="M1232" t="b">
        <f t="shared" si="60"/>
        <v>0</v>
      </c>
      <c r="N1232">
        <v>153</v>
      </c>
      <c r="O1232" t="b">
        <f>VLOOKUP(A1232,Sheet2!$A$2:$G$74,5,FALSE)</f>
        <v>0</v>
      </c>
    </row>
    <row r="1233" spans="1:15" x14ac:dyDescent="0.25">
      <c r="A1233" s="6" t="s">
        <v>156</v>
      </c>
      <c r="B1233" t="str">
        <f>VLOOKUP($A1233,Sheet2!$A$2:$B$82,2,FALSE)</f>
        <v>B(a)P</v>
      </c>
      <c r="C1233" s="6" t="s">
        <v>121</v>
      </c>
      <c r="D1233" t="str">
        <f>VLOOKUP(A1233,Sheet2!$A$2:$G$96,3,FALSE)</f>
        <v>org milj</v>
      </c>
      <c r="E1233" t="str">
        <f>VLOOKUP(A1233,Sheet2!$A$2:$G$96,4,FALSE)</f>
        <v>PAH</v>
      </c>
      <c r="F1233" s="8">
        <v>45029</v>
      </c>
      <c r="G1233" t="str">
        <f t="shared" si="61"/>
        <v>slamtank</v>
      </c>
      <c r="H1233" s="6">
        <v>5.4300000000000001E-2</v>
      </c>
      <c r="I1233" t="b">
        <f t="shared" si="59"/>
        <v>0</v>
      </c>
      <c r="J1233" s="6">
        <v>5.4300000000000001E-2</v>
      </c>
      <c r="K1233" t="str">
        <f>IF(LEN(VLOOKUP(B1233,Sheet2!$B$2:$G$96,5,FALSE))=0,"",VLOOKUP(B1233,Sheet2!$B$2:$G$96,5,FALSE))</f>
        <v/>
      </c>
      <c r="L1233" t="str">
        <f>IF(LEN(VLOOKUP(B1233,Sheet2!$B$2:$G$96,6,FALSE))=0,"",VLOOKUP(B1233,Sheet2!$B$2:$G$96,6,FALSE))</f>
        <v/>
      </c>
      <c r="M1233" t="b">
        <f t="shared" si="60"/>
        <v>0</v>
      </c>
      <c r="N1233">
        <v>153</v>
      </c>
      <c r="O1233" t="b">
        <f>VLOOKUP(A1233,Sheet2!$A$2:$G$74,5,FALSE)</f>
        <v>0</v>
      </c>
    </row>
    <row r="1234" spans="1:15" x14ac:dyDescent="0.25">
      <c r="A1234" s="6" t="s">
        <v>157</v>
      </c>
      <c r="B1234" t="str">
        <f>VLOOKUP($A1234,Sheet2!$A$2:$B$82,2,FALSE)</f>
        <v>DB(ah)A</v>
      </c>
      <c r="C1234" s="6" t="s">
        <v>121</v>
      </c>
      <c r="D1234" t="str">
        <f>VLOOKUP(A1234,Sheet2!$A$2:$G$96,3,FALSE)</f>
        <v>org milj</v>
      </c>
      <c r="E1234" t="str">
        <f>VLOOKUP(A1234,Sheet2!$A$2:$G$96,4,FALSE)</f>
        <v>PAH</v>
      </c>
      <c r="F1234" s="8">
        <v>45029</v>
      </c>
      <c r="G1234" t="str">
        <f t="shared" si="61"/>
        <v>slamtank</v>
      </c>
      <c r="H1234" s="6" t="s">
        <v>131</v>
      </c>
      <c r="I1234" t="b">
        <f t="shared" si="59"/>
        <v>1</v>
      </c>
      <c r="J1234" s="6">
        <v>0.01</v>
      </c>
      <c r="K1234" t="str">
        <f>IF(LEN(VLOOKUP(B1234,Sheet2!$B$2:$G$96,5,FALSE))=0,"",VLOOKUP(B1234,Sheet2!$B$2:$G$96,5,FALSE))</f>
        <v/>
      </c>
      <c r="L1234" t="str">
        <f>IF(LEN(VLOOKUP(B1234,Sheet2!$B$2:$G$96,6,FALSE))=0,"",VLOOKUP(B1234,Sheet2!$B$2:$G$96,6,FALSE))</f>
        <v/>
      </c>
      <c r="M1234" t="b">
        <f t="shared" si="60"/>
        <v>0</v>
      </c>
      <c r="N1234">
        <v>153</v>
      </c>
      <c r="O1234" t="b">
        <f>VLOOKUP(A1234,Sheet2!$A$2:$G$74,5,FALSE)</f>
        <v>0</v>
      </c>
    </row>
    <row r="1235" spans="1:15" x14ac:dyDescent="0.25">
      <c r="A1235" s="6" t="s">
        <v>116</v>
      </c>
      <c r="B1235" t="str">
        <f>VLOOKUP($A1235,Sheet2!$A$2:$B$82,2,FALSE)</f>
        <v>B(ghi)P</v>
      </c>
      <c r="C1235" s="6" t="s">
        <v>121</v>
      </c>
      <c r="D1235" t="str">
        <f>VLOOKUP(A1235,Sheet2!$A$2:$G$96,3,FALSE)</f>
        <v>org milj</v>
      </c>
      <c r="E1235" t="str">
        <f>VLOOKUP(A1235,Sheet2!$A$2:$G$96,4,FALSE)</f>
        <v>PAH</v>
      </c>
      <c r="F1235" s="8">
        <v>45029</v>
      </c>
      <c r="G1235" t="str">
        <f t="shared" si="61"/>
        <v>slamtank</v>
      </c>
      <c r="H1235" s="6" t="s">
        <v>146</v>
      </c>
      <c r="I1235" t="b">
        <f t="shared" si="59"/>
        <v>1</v>
      </c>
      <c r="J1235" s="6">
        <v>0.05</v>
      </c>
      <c r="K1235" t="str">
        <f>IF(LEN(VLOOKUP(B1235,Sheet2!$B$2:$G$96,5,FALSE))=0,"",VLOOKUP(B1235,Sheet2!$B$2:$G$96,5,FALSE))</f>
        <v/>
      </c>
      <c r="L1235" t="str">
        <f>IF(LEN(VLOOKUP(B1235,Sheet2!$B$2:$G$96,6,FALSE))=0,"",VLOOKUP(B1235,Sheet2!$B$2:$G$96,6,FALSE))</f>
        <v/>
      </c>
      <c r="M1235" t="b">
        <f t="shared" si="60"/>
        <v>0</v>
      </c>
      <c r="N1235">
        <v>153</v>
      </c>
      <c r="O1235" t="b">
        <f>VLOOKUP(A1235,Sheet2!$A$2:$G$74,5,FALSE)</f>
        <v>0</v>
      </c>
    </row>
    <row r="1236" spans="1:15" x14ac:dyDescent="0.25">
      <c r="A1236" s="6" t="s">
        <v>158</v>
      </c>
      <c r="B1236" t="str">
        <f>VLOOKUP($A1236,Sheet2!$A$2:$B$82,2,FALSE)</f>
        <v>IP</v>
      </c>
      <c r="C1236" s="6" t="s">
        <v>121</v>
      </c>
      <c r="D1236" t="str">
        <f>VLOOKUP(A1236,Sheet2!$A$2:$G$96,3,FALSE)</f>
        <v>org milj</v>
      </c>
      <c r="E1236" t="str">
        <f>VLOOKUP(A1236,Sheet2!$A$2:$G$96,4,FALSE)</f>
        <v>PAH</v>
      </c>
      <c r="F1236" s="8">
        <v>45029</v>
      </c>
      <c r="G1236" t="str">
        <f t="shared" si="61"/>
        <v>slamtank</v>
      </c>
      <c r="H1236" s="6" t="s">
        <v>239</v>
      </c>
      <c r="I1236" t="b">
        <f t="shared" si="59"/>
        <v>1</v>
      </c>
      <c r="J1236" s="6">
        <v>0.04</v>
      </c>
      <c r="K1236" t="str">
        <f>IF(LEN(VLOOKUP(B1236,Sheet2!$B$2:$G$96,5,FALSE))=0,"",VLOOKUP(B1236,Sheet2!$B$2:$G$96,5,FALSE))</f>
        <v/>
      </c>
      <c r="L1236" t="str">
        <f>IF(LEN(VLOOKUP(B1236,Sheet2!$B$2:$G$96,6,FALSE))=0,"",VLOOKUP(B1236,Sheet2!$B$2:$G$96,6,FALSE))</f>
        <v/>
      </c>
      <c r="M1236" t="b">
        <f t="shared" si="60"/>
        <v>0</v>
      </c>
      <c r="N1236">
        <v>153</v>
      </c>
      <c r="O1236" t="b">
        <f>VLOOKUP(A1236,Sheet2!$A$2:$G$74,5,FALSE)</f>
        <v>0</v>
      </c>
    </row>
    <row r="1237" spans="1:15" x14ac:dyDescent="0.25">
      <c r="A1237" s="6" t="s">
        <v>176</v>
      </c>
      <c r="B1237" t="str">
        <f>VLOOKUP($A1237,Sheet2!$A$2:$B$82,2,FALSE)</f>
        <v>Sum PAH-16</v>
      </c>
      <c r="C1237" s="6" t="s">
        <v>121</v>
      </c>
      <c r="D1237" t="str">
        <f>VLOOKUP(A1237,Sheet2!$A$2:$G$96,3,FALSE)</f>
        <v>org milj</v>
      </c>
      <c r="E1237" t="str">
        <f>VLOOKUP(A1237,Sheet2!$A$2:$G$96,4,FALSE)</f>
        <v>PAH</v>
      </c>
      <c r="F1237" s="8">
        <v>45029</v>
      </c>
      <c r="G1237" t="str">
        <f t="shared" si="61"/>
        <v>slamtank</v>
      </c>
      <c r="H1237" s="6">
        <v>2.99</v>
      </c>
      <c r="I1237" t="b">
        <f t="shared" si="59"/>
        <v>0</v>
      </c>
      <c r="J1237" s="6">
        <v>2.99</v>
      </c>
      <c r="K1237" t="str">
        <f>IF(LEN(VLOOKUP(B1237,Sheet2!$B$2:$G$96,5,FALSE))=0,"",VLOOKUP(B1237,Sheet2!$B$2:$G$96,5,FALSE))</f>
        <v>målekrav</v>
      </c>
      <c r="L1237" t="str">
        <f>IF(LEN(VLOOKUP(B1237,Sheet2!$B$2:$G$96,6,FALSE))=0,"",VLOOKUP(B1237,Sheet2!$B$2:$G$96,6,FALSE))</f>
        <v/>
      </c>
      <c r="M1237" t="b">
        <f t="shared" si="60"/>
        <v>0</v>
      </c>
      <c r="N1237">
        <v>153</v>
      </c>
      <c r="O1237" t="b">
        <f>VLOOKUP(A1237,Sheet2!$A$2:$G$74,5,FALSE)</f>
        <v>1</v>
      </c>
    </row>
    <row r="1238" spans="1:15" x14ac:dyDescent="0.25">
      <c r="A1238" s="6" t="s">
        <v>159</v>
      </c>
      <c r="B1238" t="str">
        <f>VLOOKUP($A1238,Sheet2!$A$2:$B$82,2,FALSE)</f>
        <v>Sum PAH carc</v>
      </c>
      <c r="C1238" s="6" t="s">
        <v>121</v>
      </c>
      <c r="D1238" t="str">
        <f>VLOOKUP(A1238,Sheet2!$A$2:$G$96,3,FALSE)</f>
        <v>org milj</v>
      </c>
      <c r="E1238" t="str">
        <f>VLOOKUP(A1238,Sheet2!$A$2:$G$96,4,FALSE)</f>
        <v>PAH</v>
      </c>
      <c r="F1238" s="8">
        <v>45029</v>
      </c>
      <c r="G1238" t="str">
        <f t="shared" si="61"/>
        <v>slamtank</v>
      </c>
      <c r="H1238" s="6">
        <v>0.34499999999999997</v>
      </c>
      <c r="I1238" t="b">
        <f t="shared" si="59"/>
        <v>0</v>
      </c>
      <c r="J1238" s="6">
        <v>0.34499999999999997</v>
      </c>
      <c r="K1238" t="str">
        <f>IF(LEN(VLOOKUP(B1238,Sheet2!$B$2:$G$96,5,FALSE))=0,"",VLOOKUP(B1238,Sheet2!$B$2:$G$96,5,FALSE))</f>
        <v/>
      </c>
      <c r="L1238" t="str">
        <f>IF(LEN(VLOOKUP(B1238,Sheet2!$B$2:$G$96,6,FALSE))=0,"",VLOOKUP(B1238,Sheet2!$B$2:$G$96,6,FALSE))</f>
        <v/>
      </c>
      <c r="M1238" t="b">
        <f t="shared" si="60"/>
        <v>0</v>
      </c>
      <c r="N1238">
        <v>153</v>
      </c>
      <c r="O1238" t="b">
        <f>VLOOKUP(A1238,Sheet2!$A$2:$G$74,5,FALSE)</f>
        <v>0</v>
      </c>
    </row>
    <row r="1239" spans="1:15" x14ac:dyDescent="0.25">
      <c r="A1239" s="6" t="s">
        <v>107</v>
      </c>
      <c r="B1239" t="str">
        <f>VLOOKUP($A1239,Sheet2!$A$2:$B$82,2,FALSE)</f>
        <v>Nap</v>
      </c>
      <c r="C1239" s="6" t="s">
        <v>11</v>
      </c>
      <c r="D1239" t="str">
        <f>VLOOKUP(A1239,Sheet2!$A$2:$G$96,3,FALSE)</f>
        <v>org milj</v>
      </c>
      <c r="E1239" t="str">
        <f>VLOOKUP(A1239,Sheet2!$A$2:$G$96,4,FALSE)</f>
        <v>PAH</v>
      </c>
      <c r="F1239" s="8">
        <v>45029</v>
      </c>
      <c r="G1239" t="str">
        <f t="shared" si="61"/>
        <v>slamtank</v>
      </c>
      <c r="H1239" s="6" t="s">
        <v>119</v>
      </c>
      <c r="I1239" t="b">
        <f t="shared" si="59"/>
        <v>1</v>
      </c>
      <c r="J1239" s="6" t="s">
        <v>119</v>
      </c>
      <c r="K1239" t="str">
        <f>IF(LEN(VLOOKUP(B1239,Sheet2!$B$2:$G$96,5,FALSE))=0,"",VLOOKUP(B1239,Sheet2!$B$2:$G$96,5,FALSE))</f>
        <v/>
      </c>
      <c r="L1239" t="str">
        <f>IF(LEN(VLOOKUP(B1239,Sheet2!$B$2:$G$96,6,FALSE))=0,"",VLOOKUP(B1239,Sheet2!$B$2:$G$96,6,FALSE))</f>
        <v/>
      </c>
      <c r="M1239" t="b">
        <f t="shared" si="60"/>
        <v>0</v>
      </c>
      <c r="N1239">
        <v>153</v>
      </c>
      <c r="O1239" t="b">
        <f>VLOOKUP(A1239,Sheet2!$A$2:$G$74,5,FALSE)</f>
        <v>0</v>
      </c>
    </row>
    <row r="1240" spans="1:15" x14ac:dyDescent="0.25">
      <c r="A1240" s="6" t="s">
        <v>108</v>
      </c>
      <c r="B1240" t="str">
        <f>VLOOKUP($A1240,Sheet2!$A$2:$B$82,2,FALSE)</f>
        <v>Acy</v>
      </c>
      <c r="C1240" s="6" t="s">
        <v>11</v>
      </c>
      <c r="D1240" t="str">
        <f>VLOOKUP(A1240,Sheet2!$A$2:$G$96,3,FALSE)</f>
        <v>org milj</v>
      </c>
      <c r="E1240" t="str">
        <f>VLOOKUP(A1240,Sheet2!$A$2:$G$96,4,FALSE)</f>
        <v>PAH</v>
      </c>
      <c r="F1240" s="8">
        <v>45029</v>
      </c>
      <c r="G1240" t="str">
        <f t="shared" si="61"/>
        <v>slamtank</v>
      </c>
      <c r="H1240" s="6" t="s">
        <v>119</v>
      </c>
      <c r="I1240" t="b">
        <f t="shared" si="59"/>
        <v>1</v>
      </c>
      <c r="J1240" s="6" t="s">
        <v>119</v>
      </c>
      <c r="K1240" t="str">
        <f>IF(LEN(VLOOKUP(B1240,Sheet2!$B$2:$G$96,5,FALSE))=0,"",VLOOKUP(B1240,Sheet2!$B$2:$G$96,5,FALSE))</f>
        <v/>
      </c>
      <c r="L1240" t="str">
        <f>IF(LEN(VLOOKUP(B1240,Sheet2!$B$2:$G$96,6,FALSE))=0,"",VLOOKUP(B1240,Sheet2!$B$2:$G$96,6,FALSE))</f>
        <v/>
      </c>
      <c r="M1240" t="b">
        <f t="shared" si="60"/>
        <v>0</v>
      </c>
      <c r="N1240">
        <v>153</v>
      </c>
      <c r="O1240" t="b">
        <f>VLOOKUP(A1240,Sheet2!$A$2:$G$74,5,FALSE)</f>
        <v>0</v>
      </c>
    </row>
    <row r="1241" spans="1:15" x14ac:dyDescent="0.25">
      <c r="A1241" s="6" t="s">
        <v>109</v>
      </c>
      <c r="B1241" t="str">
        <f>VLOOKUP($A1241,Sheet2!$A$2:$B$82,2,FALSE)</f>
        <v>Ace</v>
      </c>
      <c r="C1241" s="6" t="s">
        <v>11</v>
      </c>
      <c r="D1241" t="str">
        <f>VLOOKUP(A1241,Sheet2!$A$2:$G$96,3,FALSE)</f>
        <v>org milj</v>
      </c>
      <c r="E1241" t="str">
        <f>VLOOKUP(A1241,Sheet2!$A$2:$G$96,4,FALSE)</f>
        <v>PAH</v>
      </c>
      <c r="F1241" s="8">
        <v>45029</v>
      </c>
      <c r="G1241" t="str">
        <f t="shared" si="61"/>
        <v>slamtank</v>
      </c>
      <c r="H1241" s="6" t="s">
        <v>119</v>
      </c>
      <c r="I1241" t="b">
        <f t="shared" si="59"/>
        <v>1</v>
      </c>
      <c r="J1241" s="6" t="s">
        <v>119</v>
      </c>
      <c r="K1241" t="str">
        <f>IF(LEN(VLOOKUP(B1241,Sheet2!$B$2:$G$96,5,FALSE))=0,"",VLOOKUP(B1241,Sheet2!$B$2:$G$96,5,FALSE))</f>
        <v/>
      </c>
      <c r="L1241" t="str">
        <f>IF(LEN(VLOOKUP(B1241,Sheet2!$B$2:$G$96,6,FALSE))=0,"",VLOOKUP(B1241,Sheet2!$B$2:$G$96,6,FALSE))</f>
        <v/>
      </c>
      <c r="M1241" t="b">
        <f t="shared" si="60"/>
        <v>0</v>
      </c>
      <c r="N1241">
        <v>153</v>
      </c>
      <c r="O1241" t="b">
        <f>VLOOKUP(A1241,Sheet2!$A$2:$G$74,5,FALSE)</f>
        <v>0</v>
      </c>
    </row>
    <row r="1242" spans="1:15" x14ac:dyDescent="0.25">
      <c r="A1242" s="6" t="s">
        <v>110</v>
      </c>
      <c r="B1242" t="str">
        <f>VLOOKUP($A1242,Sheet2!$A$2:$B$82,2,FALSE)</f>
        <v>Flu</v>
      </c>
      <c r="C1242" s="6" t="s">
        <v>11</v>
      </c>
      <c r="D1242" t="str">
        <f>VLOOKUP(A1242,Sheet2!$A$2:$G$96,3,FALSE)</f>
        <v>org milj</v>
      </c>
      <c r="E1242" t="str">
        <f>VLOOKUP(A1242,Sheet2!$A$2:$G$96,4,FALSE)</f>
        <v>PAH</v>
      </c>
      <c r="F1242" s="8">
        <v>45029</v>
      </c>
      <c r="G1242" t="str">
        <f t="shared" si="61"/>
        <v>slamtank</v>
      </c>
      <c r="H1242" s="6" t="s">
        <v>119</v>
      </c>
      <c r="I1242" t="b">
        <f t="shared" si="59"/>
        <v>1</v>
      </c>
      <c r="J1242" s="6" t="s">
        <v>119</v>
      </c>
      <c r="K1242" t="str">
        <f>IF(LEN(VLOOKUP(B1242,Sheet2!$B$2:$G$96,5,FALSE))=0,"",VLOOKUP(B1242,Sheet2!$B$2:$G$96,5,FALSE))</f>
        <v/>
      </c>
      <c r="L1242" t="str">
        <f>IF(LEN(VLOOKUP(B1242,Sheet2!$B$2:$G$96,6,FALSE))=0,"",VLOOKUP(B1242,Sheet2!$B$2:$G$96,6,FALSE))</f>
        <v/>
      </c>
      <c r="M1242" t="b">
        <f t="shared" si="60"/>
        <v>0</v>
      </c>
      <c r="N1242">
        <v>153</v>
      </c>
      <c r="O1242" t="b">
        <f>VLOOKUP(A1242,Sheet2!$A$2:$G$74,5,FALSE)</f>
        <v>0</v>
      </c>
    </row>
    <row r="1243" spans="1:15" x14ac:dyDescent="0.25">
      <c r="A1243" s="6" t="s">
        <v>111</v>
      </c>
      <c r="B1243" t="str">
        <f>VLOOKUP($A1243,Sheet2!$A$2:$B$82,2,FALSE)</f>
        <v>Phen</v>
      </c>
      <c r="C1243" s="6" t="s">
        <v>11</v>
      </c>
      <c r="D1243" t="str">
        <f>VLOOKUP(A1243,Sheet2!$A$2:$G$96,3,FALSE)</f>
        <v>org milj</v>
      </c>
      <c r="E1243" t="str">
        <f>VLOOKUP(A1243,Sheet2!$A$2:$G$96,4,FALSE)</f>
        <v>PAH</v>
      </c>
      <c r="F1243" s="8">
        <v>45029</v>
      </c>
      <c r="G1243" t="str">
        <f t="shared" si="61"/>
        <v>slamtank</v>
      </c>
      <c r="H1243" s="6" t="s">
        <v>119</v>
      </c>
      <c r="I1243" t="b">
        <f t="shared" si="59"/>
        <v>1</v>
      </c>
      <c r="J1243" s="6" t="s">
        <v>119</v>
      </c>
      <c r="K1243" t="str">
        <f>IF(LEN(VLOOKUP(B1243,Sheet2!$B$2:$G$96,5,FALSE))=0,"",VLOOKUP(B1243,Sheet2!$B$2:$G$96,5,FALSE))</f>
        <v/>
      </c>
      <c r="L1243" t="str">
        <f>IF(LEN(VLOOKUP(B1243,Sheet2!$B$2:$G$96,6,FALSE))=0,"",VLOOKUP(B1243,Sheet2!$B$2:$G$96,6,FALSE))</f>
        <v/>
      </c>
      <c r="M1243" t="b">
        <f t="shared" si="60"/>
        <v>0</v>
      </c>
      <c r="N1243">
        <v>153</v>
      </c>
      <c r="O1243" t="b">
        <f>VLOOKUP(A1243,Sheet2!$A$2:$G$74,5,FALSE)</f>
        <v>0</v>
      </c>
    </row>
    <row r="1244" spans="1:15" x14ac:dyDescent="0.25">
      <c r="A1244" s="6" t="s">
        <v>112</v>
      </c>
      <c r="B1244" t="str">
        <f>VLOOKUP($A1244,Sheet2!$A$2:$B$82,2,FALSE)</f>
        <v>Ant</v>
      </c>
      <c r="C1244" s="6" t="s">
        <v>11</v>
      </c>
      <c r="D1244" t="str">
        <f>VLOOKUP(A1244,Sheet2!$A$2:$G$96,3,FALSE)</f>
        <v>org milj</v>
      </c>
      <c r="E1244" t="str">
        <f>VLOOKUP(A1244,Sheet2!$A$2:$G$96,4,FALSE)</f>
        <v>PAH</v>
      </c>
      <c r="F1244" s="8">
        <v>45029</v>
      </c>
      <c r="G1244" t="str">
        <f t="shared" si="61"/>
        <v>slamtank</v>
      </c>
      <c r="H1244" s="6" t="s">
        <v>119</v>
      </c>
      <c r="I1244" t="b">
        <f t="shared" si="59"/>
        <v>1</v>
      </c>
      <c r="J1244" s="6" t="s">
        <v>119</v>
      </c>
      <c r="K1244" t="str">
        <f>IF(LEN(VLOOKUP(B1244,Sheet2!$B$2:$G$96,5,FALSE))=0,"",VLOOKUP(B1244,Sheet2!$B$2:$G$96,5,FALSE))</f>
        <v/>
      </c>
      <c r="L1244" t="str">
        <f>IF(LEN(VLOOKUP(B1244,Sheet2!$B$2:$G$96,6,FALSE))=0,"",VLOOKUP(B1244,Sheet2!$B$2:$G$96,6,FALSE))</f>
        <v/>
      </c>
      <c r="M1244" t="b">
        <f t="shared" si="60"/>
        <v>0</v>
      </c>
      <c r="N1244">
        <v>153</v>
      </c>
      <c r="O1244" t="b">
        <f>VLOOKUP(A1244,Sheet2!$A$2:$G$74,5,FALSE)</f>
        <v>0</v>
      </c>
    </row>
    <row r="1245" spans="1:15" x14ac:dyDescent="0.25">
      <c r="A1245" s="6" t="s">
        <v>113</v>
      </c>
      <c r="B1245" t="str">
        <f>VLOOKUP($A1245,Sheet2!$A$2:$B$82,2,FALSE)</f>
        <v>Flt</v>
      </c>
      <c r="C1245" s="6" t="s">
        <v>11</v>
      </c>
      <c r="D1245" t="str">
        <f>VLOOKUP(A1245,Sheet2!$A$2:$G$96,3,FALSE)</f>
        <v>org milj</v>
      </c>
      <c r="E1245" t="str">
        <f>VLOOKUP(A1245,Sheet2!$A$2:$G$96,4,FALSE)</f>
        <v>PAH</v>
      </c>
      <c r="F1245" s="8">
        <v>45029</v>
      </c>
      <c r="G1245" t="str">
        <f t="shared" si="61"/>
        <v>slamtank</v>
      </c>
      <c r="H1245" s="6" t="s">
        <v>119</v>
      </c>
      <c r="I1245" t="b">
        <f t="shared" si="59"/>
        <v>1</v>
      </c>
      <c r="J1245" s="6" t="s">
        <v>119</v>
      </c>
      <c r="K1245" t="str">
        <f>IF(LEN(VLOOKUP(B1245,Sheet2!$B$2:$G$96,5,FALSE))=0,"",VLOOKUP(B1245,Sheet2!$B$2:$G$96,5,FALSE))</f>
        <v/>
      </c>
      <c r="L1245" t="str">
        <f>IF(LEN(VLOOKUP(B1245,Sheet2!$B$2:$G$96,6,FALSE))=0,"",VLOOKUP(B1245,Sheet2!$B$2:$G$96,6,FALSE))</f>
        <v/>
      </c>
      <c r="M1245" t="b">
        <f t="shared" si="60"/>
        <v>0</v>
      </c>
      <c r="N1245">
        <v>153</v>
      </c>
      <c r="O1245" t="b">
        <f>VLOOKUP(A1245,Sheet2!$A$2:$G$74,5,FALSE)</f>
        <v>0</v>
      </c>
    </row>
    <row r="1246" spans="1:15" x14ac:dyDescent="0.25">
      <c r="A1246" s="6" t="s">
        <v>114</v>
      </c>
      <c r="B1246" t="str">
        <f>VLOOKUP($A1246,Sheet2!$A$2:$B$82,2,FALSE)</f>
        <v>Pyr</v>
      </c>
      <c r="C1246" s="6" t="s">
        <v>11</v>
      </c>
      <c r="D1246" t="str">
        <f>VLOOKUP(A1246,Sheet2!$A$2:$G$96,3,FALSE)</f>
        <v>org milj</v>
      </c>
      <c r="E1246" t="str">
        <f>VLOOKUP(A1246,Sheet2!$A$2:$G$96,4,FALSE)</f>
        <v>PAH</v>
      </c>
      <c r="F1246" s="8">
        <v>45029</v>
      </c>
      <c r="G1246" t="str">
        <f t="shared" si="61"/>
        <v>slamtank</v>
      </c>
      <c r="H1246" s="6" t="s">
        <v>119</v>
      </c>
      <c r="I1246" t="b">
        <f t="shared" si="59"/>
        <v>1</v>
      </c>
      <c r="J1246" s="6" t="s">
        <v>119</v>
      </c>
      <c r="K1246" t="str">
        <f>IF(LEN(VLOOKUP(B1246,Sheet2!$B$2:$G$96,5,FALSE))=0,"",VLOOKUP(B1246,Sheet2!$B$2:$G$96,5,FALSE))</f>
        <v/>
      </c>
      <c r="L1246" t="str">
        <f>IF(LEN(VLOOKUP(B1246,Sheet2!$B$2:$G$96,6,FALSE))=0,"",VLOOKUP(B1246,Sheet2!$B$2:$G$96,6,FALSE))</f>
        <v/>
      </c>
      <c r="M1246" t="b">
        <f t="shared" si="60"/>
        <v>0</v>
      </c>
      <c r="N1246">
        <v>153</v>
      </c>
      <c r="O1246" t="b">
        <f>VLOOKUP(A1246,Sheet2!$A$2:$G$74,5,FALSE)</f>
        <v>0</v>
      </c>
    </row>
    <row r="1247" spans="1:15" x14ac:dyDescent="0.25">
      <c r="A1247" s="6" t="s">
        <v>153</v>
      </c>
      <c r="B1247" t="str">
        <f>VLOOKUP($A1247,Sheet2!$A$2:$B$82,2,FALSE)</f>
        <v>B(a)A</v>
      </c>
      <c r="C1247" s="6" t="s">
        <v>11</v>
      </c>
      <c r="D1247" t="str">
        <f>VLOOKUP(A1247,Sheet2!$A$2:$G$96,3,FALSE)</f>
        <v>org milj</v>
      </c>
      <c r="E1247" t="str">
        <f>VLOOKUP(A1247,Sheet2!$A$2:$G$96,4,FALSE)</f>
        <v>PAH</v>
      </c>
      <c r="F1247" s="8">
        <v>45029</v>
      </c>
      <c r="G1247" t="str">
        <f t="shared" si="61"/>
        <v>slamtank</v>
      </c>
      <c r="H1247" s="6" t="s">
        <v>119</v>
      </c>
      <c r="I1247" t="b">
        <f t="shared" si="59"/>
        <v>1</v>
      </c>
      <c r="J1247" s="6" t="s">
        <v>119</v>
      </c>
      <c r="K1247" t="str">
        <f>IF(LEN(VLOOKUP(B1247,Sheet2!$B$2:$G$96,5,FALSE))=0,"",VLOOKUP(B1247,Sheet2!$B$2:$G$96,5,FALSE))</f>
        <v/>
      </c>
      <c r="L1247" t="str">
        <f>IF(LEN(VLOOKUP(B1247,Sheet2!$B$2:$G$96,6,FALSE))=0,"",VLOOKUP(B1247,Sheet2!$B$2:$G$96,6,FALSE))</f>
        <v/>
      </c>
      <c r="M1247" t="b">
        <f t="shared" si="60"/>
        <v>0</v>
      </c>
      <c r="N1247">
        <v>153</v>
      </c>
      <c r="O1247" t="b">
        <f>VLOOKUP(A1247,Sheet2!$A$2:$G$74,5,FALSE)</f>
        <v>0</v>
      </c>
    </row>
    <row r="1248" spans="1:15" x14ac:dyDescent="0.25">
      <c r="A1248" s="6" t="s">
        <v>154</v>
      </c>
      <c r="B1248" t="str">
        <f>VLOOKUP($A1248,Sheet2!$A$2:$B$82,2,FALSE)</f>
        <v>Cry</v>
      </c>
      <c r="C1248" s="6" t="s">
        <v>11</v>
      </c>
      <c r="D1248" t="str">
        <f>VLOOKUP(A1248,Sheet2!$A$2:$G$96,3,FALSE)</f>
        <v>org milj</v>
      </c>
      <c r="E1248" t="str">
        <f>VLOOKUP(A1248,Sheet2!$A$2:$G$96,4,FALSE)</f>
        <v>PAH</v>
      </c>
      <c r="F1248" s="8">
        <v>45029</v>
      </c>
      <c r="G1248" t="str">
        <f t="shared" si="61"/>
        <v>slamtank</v>
      </c>
      <c r="H1248" s="6" t="s">
        <v>119</v>
      </c>
      <c r="I1248" t="b">
        <f t="shared" si="59"/>
        <v>1</v>
      </c>
      <c r="J1248" s="6" t="s">
        <v>119</v>
      </c>
      <c r="K1248" t="str">
        <f>IF(LEN(VLOOKUP(B1248,Sheet2!$B$2:$G$96,5,FALSE))=0,"",VLOOKUP(B1248,Sheet2!$B$2:$G$96,5,FALSE))</f>
        <v/>
      </c>
      <c r="L1248" t="str">
        <f>IF(LEN(VLOOKUP(B1248,Sheet2!$B$2:$G$96,6,FALSE))=0,"",VLOOKUP(B1248,Sheet2!$B$2:$G$96,6,FALSE))</f>
        <v/>
      </c>
      <c r="M1248" t="b">
        <f t="shared" si="60"/>
        <v>0</v>
      </c>
      <c r="N1248">
        <v>153</v>
      </c>
      <c r="O1248" t="b">
        <f>VLOOKUP(A1248,Sheet2!$A$2:$G$74,5,FALSE)</f>
        <v>0</v>
      </c>
    </row>
    <row r="1249" spans="1:15" x14ac:dyDescent="0.25">
      <c r="A1249" s="6" t="s">
        <v>115</v>
      </c>
      <c r="B1249" t="str">
        <f>VLOOKUP($A1249,Sheet2!$A$2:$B$82,2,FALSE)</f>
        <v>B(b)F + B(j)F</v>
      </c>
      <c r="C1249" s="6" t="s">
        <v>11</v>
      </c>
      <c r="D1249" t="str">
        <f>VLOOKUP(A1249,Sheet2!$A$2:$G$96,3,FALSE)</f>
        <v>org milj</v>
      </c>
      <c r="E1249" t="str">
        <f>VLOOKUP(A1249,Sheet2!$A$2:$G$96,4,FALSE)</f>
        <v>PAH</v>
      </c>
      <c r="F1249" s="8">
        <v>45029</v>
      </c>
      <c r="G1249" t="str">
        <f t="shared" si="61"/>
        <v>slamtank</v>
      </c>
      <c r="H1249" s="6" t="s">
        <v>119</v>
      </c>
      <c r="I1249" t="b">
        <f t="shared" si="59"/>
        <v>1</v>
      </c>
      <c r="J1249" s="6" t="s">
        <v>119</v>
      </c>
      <c r="K1249" t="str">
        <f>IF(LEN(VLOOKUP(B1249,Sheet2!$B$2:$G$96,5,FALSE))=0,"",VLOOKUP(B1249,Sheet2!$B$2:$G$96,5,FALSE))</f>
        <v/>
      </c>
      <c r="L1249" t="str">
        <f>IF(LEN(VLOOKUP(B1249,Sheet2!$B$2:$G$96,6,FALSE))=0,"",VLOOKUP(B1249,Sheet2!$B$2:$G$96,6,FALSE))</f>
        <v/>
      </c>
      <c r="M1249" t="b">
        <f t="shared" si="60"/>
        <v>0</v>
      </c>
      <c r="N1249">
        <v>153</v>
      </c>
      <c r="O1249" t="b">
        <f>VLOOKUP(A1249,Sheet2!$A$2:$G$74,5,FALSE)</f>
        <v>0</v>
      </c>
    </row>
    <row r="1250" spans="1:15" x14ac:dyDescent="0.25">
      <c r="A1250" s="6" t="s">
        <v>155</v>
      </c>
      <c r="B1250" t="str">
        <f>VLOOKUP($A1250,Sheet2!$A$2:$B$82,2,FALSE)</f>
        <v>B(k)F</v>
      </c>
      <c r="C1250" s="6" t="s">
        <v>11</v>
      </c>
      <c r="D1250" t="str">
        <f>VLOOKUP(A1250,Sheet2!$A$2:$G$96,3,FALSE)</f>
        <v>org milj</v>
      </c>
      <c r="E1250" t="str">
        <f>VLOOKUP(A1250,Sheet2!$A$2:$G$96,4,FALSE)</f>
        <v>PAH</v>
      </c>
      <c r="F1250" s="8">
        <v>45029</v>
      </c>
      <c r="G1250" t="str">
        <f t="shared" si="61"/>
        <v>slamtank</v>
      </c>
      <c r="H1250" s="6" t="s">
        <v>119</v>
      </c>
      <c r="I1250" t="b">
        <f t="shared" si="59"/>
        <v>1</v>
      </c>
      <c r="J1250" s="6" t="s">
        <v>119</v>
      </c>
      <c r="K1250" t="str">
        <f>IF(LEN(VLOOKUP(B1250,Sheet2!$B$2:$G$96,5,FALSE))=0,"",VLOOKUP(B1250,Sheet2!$B$2:$G$96,5,FALSE))</f>
        <v/>
      </c>
      <c r="L1250" t="str">
        <f>IF(LEN(VLOOKUP(B1250,Sheet2!$B$2:$G$96,6,FALSE))=0,"",VLOOKUP(B1250,Sheet2!$B$2:$G$96,6,FALSE))</f>
        <v/>
      </c>
      <c r="M1250" t="b">
        <f t="shared" si="60"/>
        <v>0</v>
      </c>
      <c r="N1250">
        <v>153</v>
      </c>
      <c r="O1250" t="b">
        <f>VLOOKUP(A1250,Sheet2!$A$2:$G$74,5,FALSE)</f>
        <v>0</v>
      </c>
    </row>
    <row r="1251" spans="1:15" x14ac:dyDescent="0.25">
      <c r="A1251" s="6" t="s">
        <v>156</v>
      </c>
      <c r="B1251" t="str">
        <f>VLOOKUP($A1251,Sheet2!$A$2:$B$82,2,FALSE)</f>
        <v>B(a)P</v>
      </c>
      <c r="C1251" s="6" t="s">
        <v>11</v>
      </c>
      <c r="D1251" t="str">
        <f>VLOOKUP(A1251,Sheet2!$A$2:$G$96,3,FALSE)</f>
        <v>org milj</v>
      </c>
      <c r="E1251" t="str">
        <f>VLOOKUP(A1251,Sheet2!$A$2:$G$96,4,FALSE)</f>
        <v>PAH</v>
      </c>
      <c r="F1251" s="8">
        <v>45029</v>
      </c>
      <c r="G1251" t="str">
        <f t="shared" si="61"/>
        <v>slamtank</v>
      </c>
      <c r="H1251" s="6" t="s">
        <v>119</v>
      </c>
      <c r="I1251" t="b">
        <f t="shared" si="59"/>
        <v>1</v>
      </c>
      <c r="J1251" s="6" t="s">
        <v>119</v>
      </c>
      <c r="K1251" t="str">
        <f>IF(LEN(VLOOKUP(B1251,Sheet2!$B$2:$G$96,5,FALSE))=0,"",VLOOKUP(B1251,Sheet2!$B$2:$G$96,5,FALSE))</f>
        <v/>
      </c>
      <c r="L1251" t="str">
        <f>IF(LEN(VLOOKUP(B1251,Sheet2!$B$2:$G$96,6,FALSE))=0,"",VLOOKUP(B1251,Sheet2!$B$2:$G$96,6,FALSE))</f>
        <v/>
      </c>
      <c r="M1251" t="b">
        <f t="shared" si="60"/>
        <v>0</v>
      </c>
      <c r="N1251">
        <v>153</v>
      </c>
      <c r="O1251" t="b">
        <f>VLOOKUP(A1251,Sheet2!$A$2:$G$74,5,FALSE)</f>
        <v>0</v>
      </c>
    </row>
    <row r="1252" spans="1:15" x14ac:dyDescent="0.25">
      <c r="A1252" s="6" t="s">
        <v>157</v>
      </c>
      <c r="B1252" t="str">
        <f>VLOOKUP($A1252,Sheet2!$A$2:$B$82,2,FALSE)</f>
        <v>DB(ah)A</v>
      </c>
      <c r="C1252" s="6" t="s">
        <v>11</v>
      </c>
      <c r="D1252" t="str">
        <f>VLOOKUP(A1252,Sheet2!$A$2:$G$96,3,FALSE)</f>
        <v>org milj</v>
      </c>
      <c r="E1252" t="str">
        <f>VLOOKUP(A1252,Sheet2!$A$2:$G$96,4,FALSE)</f>
        <v>PAH</v>
      </c>
      <c r="F1252" s="8">
        <v>45029</v>
      </c>
      <c r="G1252" t="str">
        <f t="shared" si="61"/>
        <v>slamtank</v>
      </c>
      <c r="H1252" s="6" t="s">
        <v>119</v>
      </c>
      <c r="I1252" t="b">
        <f t="shared" si="59"/>
        <v>1</v>
      </c>
      <c r="J1252" s="6" t="s">
        <v>119</v>
      </c>
      <c r="K1252" t="str">
        <f>IF(LEN(VLOOKUP(B1252,Sheet2!$B$2:$G$96,5,FALSE))=0,"",VLOOKUP(B1252,Sheet2!$B$2:$G$96,5,FALSE))</f>
        <v/>
      </c>
      <c r="L1252" t="str">
        <f>IF(LEN(VLOOKUP(B1252,Sheet2!$B$2:$G$96,6,FALSE))=0,"",VLOOKUP(B1252,Sheet2!$B$2:$G$96,6,FALSE))</f>
        <v/>
      </c>
      <c r="M1252" t="b">
        <f t="shared" si="60"/>
        <v>0</v>
      </c>
      <c r="N1252">
        <v>153</v>
      </c>
      <c r="O1252" t="b">
        <f>VLOOKUP(A1252,Sheet2!$A$2:$G$74,5,FALSE)</f>
        <v>0</v>
      </c>
    </row>
    <row r="1253" spans="1:15" x14ac:dyDescent="0.25">
      <c r="A1253" s="6" t="s">
        <v>116</v>
      </c>
      <c r="B1253" t="str">
        <f>VLOOKUP($A1253,Sheet2!$A$2:$B$82,2,FALSE)</f>
        <v>B(ghi)P</v>
      </c>
      <c r="C1253" s="6" t="s">
        <v>11</v>
      </c>
      <c r="D1253" t="str">
        <f>VLOOKUP(A1253,Sheet2!$A$2:$G$96,3,FALSE)</f>
        <v>org milj</v>
      </c>
      <c r="E1253" t="str">
        <f>VLOOKUP(A1253,Sheet2!$A$2:$G$96,4,FALSE)</f>
        <v>PAH</v>
      </c>
      <c r="F1253" s="8">
        <v>45029</v>
      </c>
      <c r="G1253" t="str">
        <f t="shared" si="61"/>
        <v>slamtank</v>
      </c>
      <c r="H1253" s="6" t="s">
        <v>119</v>
      </c>
      <c r="I1253" t="b">
        <f t="shared" si="59"/>
        <v>1</v>
      </c>
      <c r="J1253" s="6" t="s">
        <v>119</v>
      </c>
      <c r="K1253" t="str">
        <f>IF(LEN(VLOOKUP(B1253,Sheet2!$B$2:$G$96,5,FALSE))=0,"",VLOOKUP(B1253,Sheet2!$B$2:$G$96,5,FALSE))</f>
        <v/>
      </c>
      <c r="L1253" t="str">
        <f>IF(LEN(VLOOKUP(B1253,Sheet2!$B$2:$G$96,6,FALSE))=0,"",VLOOKUP(B1253,Sheet2!$B$2:$G$96,6,FALSE))</f>
        <v/>
      </c>
      <c r="M1253" t="b">
        <f t="shared" si="60"/>
        <v>0</v>
      </c>
      <c r="N1253">
        <v>153</v>
      </c>
      <c r="O1253" t="b">
        <f>VLOOKUP(A1253,Sheet2!$A$2:$G$74,5,FALSE)</f>
        <v>0</v>
      </c>
    </row>
    <row r="1254" spans="1:15" x14ac:dyDescent="0.25">
      <c r="A1254" s="6" t="s">
        <v>158</v>
      </c>
      <c r="B1254" t="str">
        <f>VLOOKUP($A1254,Sheet2!$A$2:$B$82,2,FALSE)</f>
        <v>IP</v>
      </c>
      <c r="C1254" s="6" t="s">
        <v>11</v>
      </c>
      <c r="D1254" t="str">
        <f>VLOOKUP(A1254,Sheet2!$A$2:$G$96,3,FALSE)</f>
        <v>org milj</v>
      </c>
      <c r="E1254" t="str">
        <f>VLOOKUP(A1254,Sheet2!$A$2:$G$96,4,FALSE)</f>
        <v>PAH</v>
      </c>
      <c r="F1254" s="8">
        <v>45029</v>
      </c>
      <c r="G1254" t="str">
        <f t="shared" si="61"/>
        <v>slamtank</v>
      </c>
      <c r="H1254" s="6" t="s">
        <v>119</v>
      </c>
      <c r="I1254" t="b">
        <f t="shared" si="59"/>
        <v>1</v>
      </c>
      <c r="J1254" s="6" t="s">
        <v>119</v>
      </c>
      <c r="K1254" t="str">
        <f>IF(LEN(VLOOKUP(B1254,Sheet2!$B$2:$G$96,5,FALSE))=0,"",VLOOKUP(B1254,Sheet2!$B$2:$G$96,5,FALSE))</f>
        <v/>
      </c>
      <c r="L1254" t="str">
        <f>IF(LEN(VLOOKUP(B1254,Sheet2!$B$2:$G$96,6,FALSE))=0,"",VLOOKUP(B1254,Sheet2!$B$2:$G$96,6,FALSE))</f>
        <v/>
      </c>
      <c r="M1254" t="b">
        <f t="shared" si="60"/>
        <v>0</v>
      </c>
      <c r="N1254">
        <v>153</v>
      </c>
      <c r="O1254" t="b">
        <f>VLOOKUP(A1254,Sheet2!$A$2:$G$74,5,FALSE)</f>
        <v>0</v>
      </c>
    </row>
    <row r="1255" spans="1:15" x14ac:dyDescent="0.25">
      <c r="A1255" s="6" t="s">
        <v>176</v>
      </c>
      <c r="B1255" t="str">
        <f>VLOOKUP($A1255,Sheet2!$A$2:$B$82,2,FALSE)</f>
        <v>Sum PAH-16</v>
      </c>
      <c r="C1255" s="6" t="s">
        <v>11</v>
      </c>
      <c r="D1255" t="str">
        <f>VLOOKUP(A1255,Sheet2!$A$2:$G$96,3,FALSE)</f>
        <v>org milj</v>
      </c>
      <c r="E1255" t="str">
        <f>VLOOKUP(A1255,Sheet2!$A$2:$G$96,4,FALSE)</f>
        <v>PAH</v>
      </c>
      <c r="F1255" s="8">
        <v>45029</v>
      </c>
      <c r="G1255" t="str">
        <f t="shared" si="61"/>
        <v>slamtank</v>
      </c>
      <c r="H1255" s="6" t="s">
        <v>119</v>
      </c>
      <c r="I1255" t="b">
        <f t="shared" si="59"/>
        <v>1</v>
      </c>
      <c r="J1255" s="6" t="s">
        <v>119</v>
      </c>
      <c r="K1255" t="str">
        <f>IF(LEN(VLOOKUP(B1255,Sheet2!$B$2:$G$96,5,FALSE))=0,"",VLOOKUP(B1255,Sheet2!$B$2:$G$96,5,FALSE))</f>
        <v>målekrav</v>
      </c>
      <c r="L1255" t="str">
        <f>IF(LEN(VLOOKUP(B1255,Sheet2!$B$2:$G$96,6,FALSE))=0,"",VLOOKUP(B1255,Sheet2!$B$2:$G$96,6,FALSE))</f>
        <v/>
      </c>
      <c r="M1255" t="b">
        <f t="shared" si="60"/>
        <v>0</v>
      </c>
      <c r="N1255">
        <v>153</v>
      </c>
      <c r="O1255" t="b">
        <f>VLOOKUP(A1255,Sheet2!$A$2:$G$74,5,FALSE)</f>
        <v>1</v>
      </c>
    </row>
    <row r="1256" spans="1:15" x14ac:dyDescent="0.25">
      <c r="A1256" s="6" t="s">
        <v>159</v>
      </c>
      <c r="B1256" t="str">
        <f>VLOOKUP($A1256,Sheet2!$A$2:$B$82,2,FALSE)</f>
        <v>Sum PAH carc</v>
      </c>
      <c r="C1256" s="6" t="s">
        <v>11</v>
      </c>
      <c r="D1256" t="str">
        <f>VLOOKUP(A1256,Sheet2!$A$2:$G$96,3,FALSE)</f>
        <v>org milj</v>
      </c>
      <c r="E1256" t="str">
        <f>VLOOKUP(A1256,Sheet2!$A$2:$G$96,4,FALSE)</f>
        <v>PAH</v>
      </c>
      <c r="F1256" s="8">
        <v>45029</v>
      </c>
      <c r="G1256" t="str">
        <f t="shared" si="61"/>
        <v>slamtank</v>
      </c>
      <c r="H1256" s="6" t="s">
        <v>119</v>
      </c>
      <c r="I1256" t="b">
        <f t="shared" ref="I1256:I1319" si="62">IF(ISBLANK(H1256),"",IF(ISNUMBER(H1256),FALSE,TRUE))</f>
        <v>1</v>
      </c>
      <c r="J1256" s="6" t="s">
        <v>119</v>
      </c>
      <c r="K1256" t="str">
        <f>IF(LEN(VLOOKUP(B1256,Sheet2!$B$2:$G$96,5,FALSE))=0,"",VLOOKUP(B1256,Sheet2!$B$2:$G$96,5,FALSE))</f>
        <v/>
      </c>
      <c r="L1256" t="str">
        <f>IF(LEN(VLOOKUP(B1256,Sheet2!$B$2:$G$96,6,FALSE))=0,"",VLOOKUP(B1256,Sheet2!$B$2:$G$96,6,FALSE))</f>
        <v/>
      </c>
      <c r="M1256" t="b">
        <f t="shared" ref="M1256:M1319" si="63">IF(ISBLANK(J1256),"",IF(J1256&gt;K1256,TRUE,FALSE))</f>
        <v>0</v>
      </c>
      <c r="N1256">
        <v>153</v>
      </c>
      <c r="O1256" t="b">
        <f>VLOOKUP(A1256,Sheet2!$A$2:$G$74,5,FALSE)</f>
        <v>0</v>
      </c>
    </row>
    <row r="1257" spans="1:15" x14ac:dyDescent="0.25">
      <c r="A1257" s="6" t="s">
        <v>39</v>
      </c>
      <c r="B1257" t="str">
        <f>VLOOKUP($A1257,Sheet2!$A$2:$B$82,2,FALSE)</f>
        <v>Benzen</v>
      </c>
      <c r="C1257" s="6" t="s">
        <v>11</v>
      </c>
      <c r="D1257" t="str">
        <f>VLOOKUP(A1257,Sheet2!$A$2:$G$96,3,FALSE)</f>
        <v>org milj</v>
      </c>
      <c r="E1257" t="str">
        <f>VLOOKUP(A1257,Sheet2!$A$2:$G$96,4,FALSE)</f>
        <v>BTEX</v>
      </c>
      <c r="F1257" s="8">
        <v>45029</v>
      </c>
      <c r="G1257" t="str">
        <f t="shared" ref="G1257:G1320" si="64">IF(N1257=152,"inn",IF(N1257=151,"ut",IF(N1257=153,"slamtank")))</f>
        <v>slamtank</v>
      </c>
      <c r="H1257" s="6" t="s">
        <v>119</v>
      </c>
      <c r="I1257" t="b">
        <f t="shared" si="62"/>
        <v>1</v>
      </c>
      <c r="J1257" s="6" t="s">
        <v>119</v>
      </c>
      <c r="K1257" t="str">
        <f>IF(LEN(VLOOKUP(B1257,Sheet2!$B$2:$G$96,5,FALSE))=0,"",VLOOKUP(B1257,Sheet2!$B$2:$G$96,5,FALSE))</f>
        <v/>
      </c>
      <c r="L1257" t="str">
        <f>IF(LEN(VLOOKUP(B1257,Sheet2!$B$2:$G$96,6,FALSE))=0,"",VLOOKUP(B1257,Sheet2!$B$2:$G$96,6,FALSE))</f>
        <v/>
      </c>
      <c r="M1257" t="b">
        <f t="shared" si="63"/>
        <v>0</v>
      </c>
      <c r="N1257">
        <v>153</v>
      </c>
      <c r="O1257" t="b">
        <f>VLOOKUP(A1257,Sheet2!$A$2:$G$74,5,FALSE)</f>
        <v>0</v>
      </c>
    </row>
    <row r="1258" spans="1:15" x14ac:dyDescent="0.25">
      <c r="A1258" s="6" t="s">
        <v>40</v>
      </c>
      <c r="B1258" t="str">
        <f>VLOOKUP($A1258,Sheet2!$A$2:$B$82,2,FALSE)</f>
        <v>Toluen</v>
      </c>
      <c r="C1258" s="6" t="s">
        <v>11</v>
      </c>
      <c r="D1258" t="str">
        <f>VLOOKUP(A1258,Sheet2!$A$2:$G$96,3,FALSE)</f>
        <v>org milj</v>
      </c>
      <c r="E1258" t="str">
        <f>VLOOKUP(A1258,Sheet2!$A$2:$G$96,4,FALSE)</f>
        <v>BTEX</v>
      </c>
      <c r="F1258" s="8">
        <v>45029</v>
      </c>
      <c r="G1258" t="str">
        <f t="shared" si="64"/>
        <v>slamtank</v>
      </c>
      <c r="H1258" s="6" t="s">
        <v>119</v>
      </c>
      <c r="I1258" t="b">
        <f t="shared" si="62"/>
        <v>1</v>
      </c>
      <c r="J1258" s="6" t="s">
        <v>119</v>
      </c>
      <c r="K1258" t="str">
        <f>IF(LEN(VLOOKUP(B1258,Sheet2!$B$2:$G$96,5,FALSE))=0,"",VLOOKUP(B1258,Sheet2!$B$2:$G$96,5,FALSE))</f>
        <v/>
      </c>
      <c r="L1258" t="str">
        <f>IF(LEN(VLOOKUP(B1258,Sheet2!$B$2:$G$96,6,FALSE))=0,"",VLOOKUP(B1258,Sheet2!$B$2:$G$96,6,FALSE))</f>
        <v/>
      </c>
      <c r="M1258" t="b">
        <f t="shared" si="63"/>
        <v>0</v>
      </c>
      <c r="N1258">
        <v>153</v>
      </c>
      <c r="O1258" t="b">
        <f>VLOOKUP(A1258,Sheet2!$A$2:$G$74,5,FALSE)</f>
        <v>0</v>
      </c>
    </row>
    <row r="1259" spans="1:15" x14ac:dyDescent="0.25">
      <c r="A1259" s="6" t="s">
        <v>41</v>
      </c>
      <c r="B1259" t="str">
        <f>VLOOKUP($A1259,Sheet2!$A$2:$B$82,2,FALSE)</f>
        <v>Etylbensen</v>
      </c>
      <c r="C1259" s="6" t="s">
        <v>11</v>
      </c>
      <c r="D1259" t="str">
        <f>VLOOKUP(A1259,Sheet2!$A$2:$G$96,3,FALSE)</f>
        <v>org milj</v>
      </c>
      <c r="E1259" t="str">
        <f>VLOOKUP(A1259,Sheet2!$A$2:$G$96,4,FALSE)</f>
        <v>BTEX</v>
      </c>
      <c r="F1259" s="8">
        <v>45029</v>
      </c>
      <c r="G1259" t="str">
        <f t="shared" si="64"/>
        <v>slamtank</v>
      </c>
      <c r="H1259" s="6" t="s">
        <v>119</v>
      </c>
      <c r="I1259" t="b">
        <f t="shared" si="62"/>
        <v>1</v>
      </c>
      <c r="J1259" s="6" t="s">
        <v>119</v>
      </c>
      <c r="K1259" t="str">
        <f>IF(LEN(VLOOKUP(B1259,Sheet2!$B$2:$G$96,5,FALSE))=0,"",VLOOKUP(B1259,Sheet2!$B$2:$G$96,5,FALSE))</f>
        <v/>
      </c>
      <c r="L1259" t="str">
        <f>IF(LEN(VLOOKUP(B1259,Sheet2!$B$2:$G$96,6,FALSE))=0,"",VLOOKUP(B1259,Sheet2!$B$2:$G$96,6,FALSE))</f>
        <v/>
      </c>
      <c r="M1259" t="b">
        <f t="shared" si="63"/>
        <v>0</v>
      </c>
      <c r="N1259">
        <v>153</v>
      </c>
      <c r="O1259" t="b">
        <f>VLOOKUP(A1259,Sheet2!$A$2:$G$74,5,FALSE)</f>
        <v>0</v>
      </c>
    </row>
    <row r="1260" spans="1:15" x14ac:dyDescent="0.25">
      <c r="A1260" s="6" t="s">
        <v>43</v>
      </c>
      <c r="B1260" t="str">
        <f>VLOOKUP($A1260,Sheet2!$A$2:$B$82,2,FALSE)</f>
        <v>m_p-Xylener</v>
      </c>
      <c r="C1260" s="6" t="s">
        <v>11</v>
      </c>
      <c r="D1260" t="str">
        <f>VLOOKUP(A1260,Sheet2!$A$2:$G$96,3,FALSE)</f>
        <v>org milj</v>
      </c>
      <c r="E1260" t="str">
        <f>VLOOKUP(A1260,Sheet2!$A$2:$G$96,4,FALSE)</f>
        <v>BTEX</v>
      </c>
      <c r="F1260" s="8">
        <v>45029</v>
      </c>
      <c r="G1260" t="str">
        <f t="shared" si="64"/>
        <v>slamtank</v>
      </c>
      <c r="H1260" s="6" t="s">
        <v>119</v>
      </c>
      <c r="I1260" t="b">
        <f t="shared" si="62"/>
        <v>1</v>
      </c>
      <c r="J1260" s="6" t="s">
        <v>119</v>
      </c>
      <c r="K1260" t="str">
        <f>IF(LEN(VLOOKUP(B1260,Sheet2!$B$2:$G$96,5,FALSE))=0,"",VLOOKUP(B1260,Sheet2!$B$2:$G$96,5,FALSE))</f>
        <v/>
      </c>
      <c r="L1260" t="str">
        <f>IF(LEN(VLOOKUP(B1260,Sheet2!$B$2:$G$96,6,FALSE))=0,"",VLOOKUP(B1260,Sheet2!$B$2:$G$96,6,FALSE))</f>
        <v/>
      </c>
      <c r="M1260" t="b">
        <f t="shared" si="63"/>
        <v>0</v>
      </c>
      <c r="N1260">
        <v>153</v>
      </c>
      <c r="O1260" t="b">
        <f>VLOOKUP(A1260,Sheet2!$A$2:$G$74,5,FALSE)</f>
        <v>0</v>
      </c>
    </row>
    <row r="1261" spans="1:15" x14ac:dyDescent="0.25">
      <c r="A1261" s="6" t="s">
        <v>44</v>
      </c>
      <c r="B1261" t="str">
        <f>VLOOKUP($A1261,Sheet2!$A$2:$B$82,2,FALSE)</f>
        <v>o-Xylen</v>
      </c>
      <c r="C1261" s="6" t="s">
        <v>11</v>
      </c>
      <c r="D1261" t="str">
        <f>VLOOKUP(A1261,Sheet2!$A$2:$G$96,3,FALSE)</f>
        <v>org milj</v>
      </c>
      <c r="E1261" t="str">
        <f>VLOOKUP(A1261,Sheet2!$A$2:$G$96,4,FALSE)</f>
        <v>BTEX</v>
      </c>
      <c r="F1261" s="8">
        <v>45029</v>
      </c>
      <c r="G1261" t="str">
        <f t="shared" si="64"/>
        <v>slamtank</v>
      </c>
      <c r="H1261" s="6" t="s">
        <v>119</v>
      </c>
      <c r="I1261" t="b">
        <f t="shared" si="62"/>
        <v>1</v>
      </c>
      <c r="J1261" s="6" t="s">
        <v>119</v>
      </c>
      <c r="K1261" t="str">
        <f>IF(LEN(VLOOKUP(B1261,Sheet2!$B$2:$G$96,5,FALSE))=0,"",VLOOKUP(B1261,Sheet2!$B$2:$G$96,5,FALSE))</f>
        <v/>
      </c>
      <c r="L1261" t="str">
        <f>IF(LEN(VLOOKUP(B1261,Sheet2!$B$2:$G$96,6,FALSE))=0,"",VLOOKUP(B1261,Sheet2!$B$2:$G$96,6,FALSE))</f>
        <v/>
      </c>
      <c r="M1261" t="b">
        <f t="shared" si="63"/>
        <v>0</v>
      </c>
      <c r="N1261">
        <v>153</v>
      </c>
      <c r="O1261" t="b">
        <f>VLOOKUP(A1261,Sheet2!$A$2:$G$74,5,FALSE)</f>
        <v>0</v>
      </c>
    </row>
    <row r="1262" spans="1:15" x14ac:dyDescent="0.25">
      <c r="A1262" t="s">
        <v>178</v>
      </c>
      <c r="B1262" t="str">
        <f>VLOOKUP($A1262,Sheet2!$A$2:$B$82,2,FALSE)</f>
        <v>Sum xylener</v>
      </c>
      <c r="C1262" s="6" t="s">
        <v>11</v>
      </c>
      <c r="D1262" t="str">
        <f>VLOOKUP(A1262,Sheet2!$A$2:$G$96,3,FALSE)</f>
        <v>org milj</v>
      </c>
      <c r="E1262" t="str">
        <f>VLOOKUP(A1262,Sheet2!$A$2:$G$96,4,FALSE)</f>
        <v>BTEX</v>
      </c>
      <c r="F1262" s="8">
        <v>45029</v>
      </c>
      <c r="G1262" t="str">
        <f t="shared" si="64"/>
        <v>slamtank</v>
      </c>
      <c r="H1262" s="6" t="s">
        <v>119</v>
      </c>
      <c r="I1262" t="b">
        <f t="shared" si="62"/>
        <v>1</v>
      </c>
      <c r="J1262" s="6" t="s">
        <v>119</v>
      </c>
      <c r="K1262" t="str">
        <f>IF(LEN(VLOOKUP(B1262,Sheet2!$B$2:$G$96,5,FALSE))=0,"",VLOOKUP(B1262,Sheet2!$B$2:$G$96,5,FALSE))</f>
        <v/>
      </c>
      <c r="L1262" t="str">
        <f>IF(LEN(VLOOKUP(B1262,Sheet2!$B$2:$G$96,6,FALSE))=0,"",VLOOKUP(B1262,Sheet2!$B$2:$G$96,6,FALSE))</f>
        <v/>
      </c>
      <c r="M1262" t="b">
        <f t="shared" si="63"/>
        <v>0</v>
      </c>
      <c r="N1262">
        <v>153</v>
      </c>
      <c r="O1262" t="b">
        <f>VLOOKUP(A1262,Sheet2!$A$2:$G$74,5,FALSE)</f>
        <v>0</v>
      </c>
    </row>
    <row r="1263" spans="1:15" x14ac:dyDescent="0.25">
      <c r="A1263" s="6" t="s">
        <v>45</v>
      </c>
      <c r="B1263" t="str">
        <f>VLOOKUP($A1263,Sheet2!$A$2:$B$82,2,FALSE)</f>
        <v>Sum BTEX</v>
      </c>
      <c r="C1263" s="6" t="s">
        <v>11</v>
      </c>
      <c r="D1263" t="str">
        <f>VLOOKUP(A1263,Sheet2!$A$2:$G$96,3,FALSE)</f>
        <v>org milj</v>
      </c>
      <c r="E1263" t="str">
        <f>VLOOKUP(A1263,Sheet2!$A$2:$G$96,4,FALSE)</f>
        <v>BTEX</v>
      </c>
      <c r="F1263" s="8">
        <v>45029</v>
      </c>
      <c r="G1263" t="str">
        <f t="shared" si="64"/>
        <v>slamtank</v>
      </c>
      <c r="H1263" s="6" t="s">
        <v>119</v>
      </c>
      <c r="I1263" t="b">
        <f t="shared" si="62"/>
        <v>1</v>
      </c>
      <c r="J1263" s="6" t="s">
        <v>119</v>
      </c>
      <c r="K1263" t="str">
        <f>IF(LEN(VLOOKUP(B1263,Sheet2!$B$2:$G$96,5,FALSE))=0,"",VLOOKUP(B1263,Sheet2!$B$2:$G$96,5,FALSE))</f>
        <v/>
      </c>
      <c r="L1263" t="str">
        <f>IF(LEN(VLOOKUP(B1263,Sheet2!$B$2:$G$96,6,FALSE))=0,"",VLOOKUP(B1263,Sheet2!$B$2:$G$96,6,FALSE))</f>
        <v/>
      </c>
      <c r="M1263" t="b">
        <f t="shared" si="63"/>
        <v>0</v>
      </c>
      <c r="N1263">
        <v>153</v>
      </c>
      <c r="O1263" t="b">
        <f>VLOOKUP(A1263,Sheet2!$A$2:$G$74,5,FALSE)</f>
        <v>0</v>
      </c>
    </row>
    <row r="1264" spans="1:15" x14ac:dyDescent="0.25">
      <c r="A1264" s="6" t="s">
        <v>29</v>
      </c>
      <c r="B1264" t="str">
        <f>VLOOKUP($A1264,Sheet2!$A$2:$B$82,2,FALSE)</f>
        <v>THC &gt;C10-C12</v>
      </c>
      <c r="C1264" s="6" t="s">
        <v>121</v>
      </c>
      <c r="D1264" t="str">
        <f>VLOOKUP(A1264,Sheet2!$A$2:$G$96,3,FALSE)</f>
        <v>hydrokarboner</v>
      </c>
      <c r="E1264" t="str">
        <f>VLOOKUP(A1264,Sheet2!$A$2:$G$96,4,FALSE)</f>
        <v>hydrokarboner</v>
      </c>
      <c r="F1264" s="8">
        <v>45029</v>
      </c>
      <c r="G1264" t="str">
        <f t="shared" si="64"/>
        <v>slamtank</v>
      </c>
      <c r="H1264" s="6">
        <v>163</v>
      </c>
      <c r="I1264" t="b">
        <f t="shared" si="62"/>
        <v>0</v>
      </c>
      <c r="J1264" s="6">
        <v>163</v>
      </c>
      <c r="K1264" t="str">
        <f>IF(LEN(VLOOKUP(B1264,Sheet2!$B$2:$G$96,5,FALSE))=0,"",VLOOKUP(B1264,Sheet2!$B$2:$G$96,5,FALSE))</f>
        <v/>
      </c>
      <c r="L1264" t="str">
        <f>IF(LEN(VLOOKUP(B1264,Sheet2!$B$2:$G$96,6,FALSE))=0,"",VLOOKUP(B1264,Sheet2!$B$2:$G$96,6,FALSE))</f>
        <v/>
      </c>
      <c r="M1264" t="b">
        <f t="shared" si="63"/>
        <v>0</v>
      </c>
      <c r="N1264">
        <v>153</v>
      </c>
      <c r="O1264" t="b">
        <f>VLOOKUP(A1264,Sheet2!$A$2:$G$74,5,FALSE)</f>
        <v>1</v>
      </c>
    </row>
    <row r="1265" spans="1:15" x14ac:dyDescent="0.25">
      <c r="A1265" s="6" t="s">
        <v>31</v>
      </c>
      <c r="B1265" t="str">
        <f>VLOOKUP($A1265,Sheet2!$A$2:$B$82,2,FALSE)</f>
        <v>THC &gt;C12-C16</v>
      </c>
      <c r="C1265" s="6" t="s">
        <v>121</v>
      </c>
      <c r="D1265" t="str">
        <f>VLOOKUP(A1265,Sheet2!$A$2:$G$96,3,FALSE)</f>
        <v>hydrokarboner</v>
      </c>
      <c r="E1265" t="str">
        <f>VLOOKUP(A1265,Sheet2!$A$2:$G$96,4,FALSE)</f>
        <v>hydrokarboner</v>
      </c>
      <c r="F1265" s="8">
        <v>45029</v>
      </c>
      <c r="G1265" t="str">
        <f t="shared" si="64"/>
        <v>slamtank</v>
      </c>
      <c r="H1265" s="6">
        <v>1620</v>
      </c>
      <c r="I1265" t="b">
        <f t="shared" si="62"/>
        <v>0</v>
      </c>
      <c r="J1265" s="6">
        <v>1620</v>
      </c>
      <c r="K1265" t="str">
        <f>IF(LEN(VLOOKUP(B1265,Sheet2!$B$2:$G$96,5,FALSE))=0,"",VLOOKUP(B1265,Sheet2!$B$2:$G$96,5,FALSE))</f>
        <v/>
      </c>
      <c r="L1265" t="str">
        <f>IF(LEN(VLOOKUP(B1265,Sheet2!$B$2:$G$96,6,FALSE))=0,"",VLOOKUP(B1265,Sheet2!$B$2:$G$96,6,FALSE))</f>
        <v/>
      </c>
      <c r="M1265" t="b">
        <f t="shared" si="63"/>
        <v>0</v>
      </c>
      <c r="N1265">
        <v>153</v>
      </c>
      <c r="O1265" t="b">
        <f>VLOOKUP(A1265,Sheet2!$A$2:$G$74,5,FALSE)</f>
        <v>1</v>
      </c>
    </row>
    <row r="1266" spans="1:15" x14ac:dyDescent="0.25">
      <c r="A1266" s="6" t="s">
        <v>32</v>
      </c>
      <c r="B1266" t="str">
        <f>VLOOKUP($A1266,Sheet2!$A$2:$B$82,2,FALSE)</f>
        <v>THC &gt;C16-C35</v>
      </c>
      <c r="C1266" s="6" t="s">
        <v>121</v>
      </c>
      <c r="D1266" t="str">
        <f>VLOOKUP(A1266,Sheet2!$A$2:$G$96,3,FALSE)</f>
        <v>hydrokarboner</v>
      </c>
      <c r="E1266" t="str">
        <f>VLOOKUP(A1266,Sheet2!$A$2:$G$96,4,FALSE)</f>
        <v>hydrokarboner</v>
      </c>
      <c r="F1266" s="8">
        <v>45029</v>
      </c>
      <c r="G1266" t="str">
        <f t="shared" si="64"/>
        <v>slamtank</v>
      </c>
      <c r="H1266" s="6">
        <v>973</v>
      </c>
      <c r="I1266" t="b">
        <f t="shared" si="62"/>
        <v>0</v>
      </c>
      <c r="J1266" s="6">
        <v>973</v>
      </c>
      <c r="K1266" t="str">
        <f>IF(LEN(VLOOKUP(B1266,Sheet2!$B$2:$G$96,5,FALSE))=0,"",VLOOKUP(B1266,Sheet2!$B$2:$G$96,5,FALSE))</f>
        <v/>
      </c>
      <c r="L1266" t="str">
        <f>IF(LEN(VLOOKUP(B1266,Sheet2!$B$2:$G$96,6,FALSE))=0,"",VLOOKUP(B1266,Sheet2!$B$2:$G$96,6,FALSE))</f>
        <v/>
      </c>
      <c r="M1266" t="b">
        <f t="shared" si="63"/>
        <v>0</v>
      </c>
      <c r="N1266">
        <v>153</v>
      </c>
      <c r="O1266" t="b">
        <f>VLOOKUP(A1266,Sheet2!$A$2:$G$74,5,FALSE)</f>
        <v>1</v>
      </c>
    </row>
    <row r="1267" spans="1:15" x14ac:dyDescent="0.25">
      <c r="A1267" s="6" t="s">
        <v>29</v>
      </c>
      <c r="B1267" t="str">
        <f>VLOOKUP($A1267,Sheet2!$A$2:$B$82,2,FALSE)</f>
        <v>THC &gt;C10-C12</v>
      </c>
      <c r="C1267" s="6" t="s">
        <v>11</v>
      </c>
      <c r="D1267" t="str">
        <f>VLOOKUP(A1267,Sheet2!$A$2:$G$96,3,FALSE)</f>
        <v>hydrokarboner</v>
      </c>
      <c r="E1267" t="str">
        <f>VLOOKUP(A1267,Sheet2!$A$2:$G$96,4,FALSE)</f>
        <v>hydrokarboner</v>
      </c>
      <c r="F1267" s="8">
        <v>45029</v>
      </c>
      <c r="G1267" t="str">
        <f t="shared" si="64"/>
        <v>slamtank</v>
      </c>
      <c r="H1267" s="6" t="s">
        <v>119</v>
      </c>
      <c r="I1267" t="b">
        <f t="shared" si="62"/>
        <v>1</v>
      </c>
      <c r="J1267" s="6" t="s">
        <v>119</v>
      </c>
      <c r="K1267" t="str">
        <f>IF(LEN(VLOOKUP(B1267,Sheet2!$B$2:$G$96,5,FALSE))=0,"",VLOOKUP(B1267,Sheet2!$B$2:$G$96,5,FALSE))</f>
        <v/>
      </c>
      <c r="L1267" t="str">
        <f>IF(LEN(VLOOKUP(B1267,Sheet2!$B$2:$G$96,6,FALSE))=0,"",VLOOKUP(B1267,Sheet2!$B$2:$G$96,6,FALSE))</f>
        <v/>
      </c>
      <c r="M1267" t="b">
        <f t="shared" si="63"/>
        <v>0</v>
      </c>
      <c r="N1267">
        <v>153</v>
      </c>
      <c r="O1267" t="b">
        <f>VLOOKUP(A1267,Sheet2!$A$2:$G$74,5,FALSE)</f>
        <v>1</v>
      </c>
    </row>
    <row r="1268" spans="1:15" x14ac:dyDescent="0.25">
      <c r="A1268" s="6" t="s">
        <v>31</v>
      </c>
      <c r="B1268" t="str">
        <f>VLOOKUP($A1268,Sheet2!$A$2:$B$82,2,FALSE)</f>
        <v>THC &gt;C12-C16</v>
      </c>
      <c r="C1268" s="6" t="s">
        <v>11</v>
      </c>
      <c r="D1268" t="str">
        <f>VLOOKUP(A1268,Sheet2!$A$2:$G$96,3,FALSE)</f>
        <v>hydrokarboner</v>
      </c>
      <c r="E1268" t="str">
        <f>VLOOKUP(A1268,Sheet2!$A$2:$G$96,4,FALSE)</f>
        <v>hydrokarboner</v>
      </c>
      <c r="F1268" s="8">
        <v>45029</v>
      </c>
      <c r="G1268" t="str">
        <f t="shared" si="64"/>
        <v>slamtank</v>
      </c>
      <c r="H1268" s="6" t="s">
        <v>119</v>
      </c>
      <c r="I1268" t="b">
        <f t="shared" si="62"/>
        <v>1</v>
      </c>
      <c r="J1268" s="6" t="s">
        <v>119</v>
      </c>
      <c r="K1268" t="str">
        <f>IF(LEN(VLOOKUP(B1268,Sheet2!$B$2:$G$96,5,FALSE))=0,"",VLOOKUP(B1268,Sheet2!$B$2:$G$96,5,FALSE))</f>
        <v/>
      </c>
      <c r="L1268" t="str">
        <f>IF(LEN(VLOOKUP(B1268,Sheet2!$B$2:$G$96,6,FALSE))=0,"",VLOOKUP(B1268,Sheet2!$B$2:$G$96,6,FALSE))</f>
        <v/>
      </c>
      <c r="M1268" t="b">
        <f t="shared" si="63"/>
        <v>0</v>
      </c>
      <c r="N1268">
        <v>153</v>
      </c>
      <c r="O1268" t="b">
        <f>VLOOKUP(A1268,Sheet2!$A$2:$G$74,5,FALSE)</f>
        <v>1</v>
      </c>
    </row>
    <row r="1269" spans="1:15" x14ac:dyDescent="0.25">
      <c r="A1269" s="6" t="s">
        <v>90</v>
      </c>
      <c r="B1269" t="str">
        <f>VLOOKUP($A1269,Sheet2!$A$2:$B$82,2,FALSE)</f>
        <v>THC &gt;C35-C40</v>
      </c>
      <c r="C1269" s="6" t="s">
        <v>11</v>
      </c>
      <c r="D1269" t="str">
        <f>VLOOKUP(A1269,Sheet2!$A$2:$G$96,3,FALSE)</f>
        <v>hydrokarboner</v>
      </c>
      <c r="E1269" t="str">
        <f>VLOOKUP(A1269,Sheet2!$A$2:$G$96,4,FALSE)</f>
        <v>hydrokarboner</v>
      </c>
      <c r="F1269" s="8">
        <v>45029</v>
      </c>
      <c r="G1269" t="str">
        <f t="shared" si="64"/>
        <v>slamtank</v>
      </c>
      <c r="H1269" s="6" t="s">
        <v>119</v>
      </c>
      <c r="I1269" t="b">
        <f t="shared" si="62"/>
        <v>1</v>
      </c>
      <c r="J1269" s="6" t="s">
        <v>119</v>
      </c>
      <c r="K1269" t="str">
        <f>IF(LEN(VLOOKUP(B1269,Sheet2!$B$2:$G$96,5,FALSE))=0,"",VLOOKUP(B1269,Sheet2!$B$2:$G$96,5,FALSE))</f>
        <v/>
      </c>
      <c r="L1269" t="str">
        <f>IF(LEN(VLOOKUP(B1269,Sheet2!$B$2:$G$96,6,FALSE))=0,"",VLOOKUP(B1269,Sheet2!$B$2:$G$96,6,FALSE))</f>
        <v/>
      </c>
      <c r="M1269" t="b">
        <f t="shared" si="63"/>
        <v>0</v>
      </c>
      <c r="N1269">
        <v>153</v>
      </c>
      <c r="O1269" t="b">
        <f>VLOOKUP(A1269,Sheet2!$A$2:$G$74,5,FALSE)</f>
        <v>1</v>
      </c>
    </row>
    <row r="1270" spans="1:15" x14ac:dyDescent="0.25">
      <c r="A1270" s="6" t="s">
        <v>32</v>
      </c>
      <c r="B1270" t="str">
        <f>VLOOKUP($A1270,Sheet2!$A$2:$B$82,2,FALSE)</f>
        <v>THC &gt;C16-C35</v>
      </c>
      <c r="C1270" s="6" t="s">
        <v>11</v>
      </c>
      <c r="D1270" t="str">
        <f>VLOOKUP(A1270,Sheet2!$A$2:$G$96,3,FALSE)</f>
        <v>hydrokarboner</v>
      </c>
      <c r="E1270" t="str">
        <f>VLOOKUP(A1270,Sheet2!$A$2:$G$96,4,FALSE)</f>
        <v>hydrokarboner</v>
      </c>
      <c r="F1270" s="8">
        <v>45029</v>
      </c>
      <c r="G1270" t="str">
        <f t="shared" si="64"/>
        <v>slamtank</v>
      </c>
      <c r="H1270" s="6" t="s">
        <v>119</v>
      </c>
      <c r="I1270" t="b">
        <f t="shared" si="62"/>
        <v>1</v>
      </c>
      <c r="J1270" s="6" t="s">
        <v>119</v>
      </c>
      <c r="K1270" t="str">
        <f>IF(LEN(VLOOKUP(B1270,Sheet2!$B$2:$G$96,5,FALSE))=0,"",VLOOKUP(B1270,Sheet2!$B$2:$G$96,5,FALSE))</f>
        <v/>
      </c>
      <c r="L1270" t="str">
        <f>IF(LEN(VLOOKUP(B1270,Sheet2!$B$2:$G$96,6,FALSE))=0,"",VLOOKUP(B1270,Sheet2!$B$2:$G$96,6,FALSE))</f>
        <v/>
      </c>
      <c r="M1270" t="b">
        <f t="shared" si="63"/>
        <v>0</v>
      </c>
      <c r="N1270">
        <v>153</v>
      </c>
      <c r="O1270" t="b">
        <f>VLOOKUP(A1270,Sheet2!$A$2:$G$74,5,FALSE)</f>
        <v>1</v>
      </c>
    </row>
    <row r="1271" spans="1:15" x14ac:dyDescent="0.25">
      <c r="A1271" s="6" t="s">
        <v>34</v>
      </c>
      <c r="B1271" t="str">
        <f>VLOOKUP($A1271,Sheet2!$A$2:$B$82,2,FALSE)</f>
        <v>THC &gt;C10-C40</v>
      </c>
      <c r="C1271" s="6" t="s">
        <v>11</v>
      </c>
      <c r="D1271" t="str">
        <f>VLOOKUP(A1271,Sheet2!$A$2:$G$96,3,FALSE)</f>
        <v>hydrokarboner</v>
      </c>
      <c r="E1271" t="str">
        <f>VLOOKUP(A1271,Sheet2!$A$2:$G$96,4,FALSE)</f>
        <v>sum hydrokarboner</v>
      </c>
      <c r="F1271" s="8">
        <v>45029</v>
      </c>
      <c r="G1271" t="str">
        <f t="shared" si="64"/>
        <v>slamtank</v>
      </c>
      <c r="H1271" s="6" t="s">
        <v>119</v>
      </c>
      <c r="I1271" t="b">
        <f t="shared" si="62"/>
        <v>1</v>
      </c>
      <c r="J1271" s="6" t="s">
        <v>119</v>
      </c>
      <c r="K1271">
        <f>IF(LEN(VLOOKUP(B1271,Sheet2!$B$2:$G$96,5,FALSE))=0,"",VLOOKUP(B1271,Sheet2!$B$2:$G$96,5,FALSE))</f>
        <v>200000</v>
      </c>
      <c r="L1271" t="str">
        <f>IF(LEN(VLOOKUP(B1271,Sheet2!$B$2:$G$96,6,FALSE))=0,"",VLOOKUP(B1271,Sheet2!$B$2:$G$96,6,FALSE))</f>
        <v/>
      </c>
      <c r="M1271" t="b">
        <f t="shared" si="63"/>
        <v>1</v>
      </c>
      <c r="N1271">
        <v>153</v>
      </c>
      <c r="O1271" t="b">
        <f>VLOOKUP(A1271,Sheet2!$A$2:$G$74,5,FALSE)</f>
        <v>1</v>
      </c>
    </row>
    <row r="1272" spans="1:15" x14ac:dyDescent="0.25">
      <c r="A1272" s="6" t="s">
        <v>179</v>
      </c>
      <c r="B1272" t="str">
        <f>VLOOKUP($A1272,Sheet2!$A$2:$B$82,2,FALSE)</f>
        <v>DEHP</v>
      </c>
      <c r="C1272" s="6" t="s">
        <v>11</v>
      </c>
      <c r="D1272" t="str">
        <f>VLOOKUP(A1272,Sheet2!$A$2:$G$96,3,FALSE)</f>
        <v>org milj</v>
      </c>
      <c r="E1272" t="str">
        <f>VLOOKUP(A1272,Sheet2!$A$2:$G$96,4,FALSE)</f>
        <v>DEHP</v>
      </c>
      <c r="F1272" s="8">
        <v>45029</v>
      </c>
      <c r="G1272" t="str">
        <f t="shared" si="64"/>
        <v>slamtank</v>
      </c>
      <c r="H1272" s="6" t="s">
        <v>119</v>
      </c>
      <c r="I1272" t="b">
        <f t="shared" si="62"/>
        <v>1</v>
      </c>
      <c r="J1272" s="6" t="s">
        <v>119</v>
      </c>
      <c r="K1272" t="str">
        <f>IF(LEN(VLOOKUP(B1272,Sheet2!$B$2:$G$96,5,FALSE))=0,"",VLOOKUP(B1272,Sheet2!$B$2:$G$96,5,FALSE))</f>
        <v>målekrav</v>
      </c>
      <c r="L1272" t="str">
        <f>IF(LEN(VLOOKUP(B1272,Sheet2!$B$2:$G$96,6,FALSE))=0,"",VLOOKUP(B1272,Sheet2!$B$2:$G$96,6,FALSE))</f>
        <v/>
      </c>
      <c r="M1272" t="b">
        <f t="shared" si="63"/>
        <v>0</v>
      </c>
      <c r="N1272">
        <v>153</v>
      </c>
      <c r="O1272" t="b">
        <f>VLOOKUP(A1272,Sheet2!$A$2:$G$74,5,FALSE)</f>
        <v>1</v>
      </c>
    </row>
    <row r="1273" spans="1:15" x14ac:dyDescent="0.25">
      <c r="A1273" s="6" t="s">
        <v>179</v>
      </c>
      <c r="B1273" t="str">
        <f>VLOOKUP($A1273,Sheet2!$A$2:$B$82,2,FALSE)</f>
        <v>DEHP</v>
      </c>
      <c r="C1273" s="6" t="s">
        <v>121</v>
      </c>
      <c r="D1273" t="str">
        <f>VLOOKUP(A1273,Sheet2!$A$2:$G$96,3,FALSE)</f>
        <v>org milj</v>
      </c>
      <c r="E1273" t="str">
        <f>VLOOKUP(A1273,Sheet2!$A$2:$G$96,4,FALSE)</f>
        <v>DEHP</v>
      </c>
      <c r="F1273" s="8">
        <v>45029</v>
      </c>
      <c r="G1273" t="str">
        <f t="shared" si="64"/>
        <v>slamtank</v>
      </c>
      <c r="H1273" s="6">
        <v>5.29</v>
      </c>
      <c r="I1273" t="b">
        <f t="shared" si="62"/>
        <v>0</v>
      </c>
      <c r="J1273" s="6">
        <v>5.29</v>
      </c>
      <c r="K1273" t="str">
        <f>IF(LEN(VLOOKUP(B1273,Sheet2!$B$2:$G$96,5,FALSE))=0,"",VLOOKUP(B1273,Sheet2!$B$2:$G$96,5,FALSE))</f>
        <v>målekrav</v>
      </c>
      <c r="L1273" t="str">
        <f>IF(LEN(VLOOKUP(B1273,Sheet2!$B$2:$G$96,6,FALSE))=0,"",VLOOKUP(B1273,Sheet2!$B$2:$G$96,6,FALSE))</f>
        <v/>
      </c>
      <c r="M1273" t="b">
        <f t="shared" si="63"/>
        <v>0</v>
      </c>
      <c r="N1273">
        <v>153</v>
      </c>
      <c r="O1273" t="b">
        <f>VLOOKUP(A1273,Sheet2!$A$2:$G$74,5,FALSE)</f>
        <v>1</v>
      </c>
    </row>
    <row r="1274" spans="1:15" x14ac:dyDescent="0.25">
      <c r="A1274" s="6" t="s">
        <v>64</v>
      </c>
      <c r="B1274" t="str">
        <f>VLOOKUP($A1274,Sheet2!$A$2:$B$82,2,FALSE)</f>
        <v>Cl</v>
      </c>
      <c r="C1274" s="6" t="s">
        <v>5</v>
      </c>
      <c r="D1274" t="str">
        <f>VLOOKUP(A1274,Sheet2!$A$2:$G$96,3,FALSE)</f>
        <v>vannparameter</v>
      </c>
      <c r="E1274" t="str">
        <f>VLOOKUP(A1274,Sheet2!$A$2:$G$96,4,FALSE)</f>
        <v>anion</v>
      </c>
      <c r="F1274" s="8">
        <v>45029</v>
      </c>
      <c r="G1274" t="str">
        <f t="shared" si="64"/>
        <v>slamtank</v>
      </c>
      <c r="H1274" s="6" t="s">
        <v>119</v>
      </c>
      <c r="I1274" t="b">
        <f t="shared" si="62"/>
        <v>1</v>
      </c>
      <c r="J1274" s="6" t="s">
        <v>119</v>
      </c>
      <c r="K1274">
        <f>IF(LEN(VLOOKUP(B1274,Sheet2!$B$2:$G$96,5,FALSE))=0,"",VLOOKUP(B1274,Sheet2!$B$2:$G$96,5,FALSE))</f>
        <v>1000</v>
      </c>
      <c r="L1274" t="str">
        <f>IF(LEN(VLOOKUP(B1274,Sheet2!$B$2:$G$96,6,FALSE))=0,"",VLOOKUP(B1274,Sheet2!$B$2:$G$96,6,FALSE))</f>
        <v/>
      </c>
      <c r="M1274" t="b">
        <f t="shared" si="63"/>
        <v>1</v>
      </c>
      <c r="N1274">
        <v>153</v>
      </c>
      <c r="O1274" t="b">
        <f>VLOOKUP(A1274,Sheet2!$A$2:$G$74,5,FALSE)</f>
        <v>0</v>
      </c>
    </row>
    <row r="1275" spans="1:15" x14ac:dyDescent="0.25">
      <c r="A1275" s="6" t="s">
        <v>1</v>
      </c>
      <c r="B1275" t="str">
        <f>VLOOKUP($A1275,Sheet2!$A$2:$B$82,2,FALSE)</f>
        <v>pH</v>
      </c>
      <c r="C1275" s="6" t="s">
        <v>119</v>
      </c>
      <c r="D1275" t="str">
        <f>VLOOKUP(A1275,Sheet2!$A$2:$G$96,3,FALSE)</f>
        <v>vannparameter</v>
      </c>
      <c r="E1275" t="str">
        <f>VLOOKUP(A1275,Sheet2!$A$2:$G$96,4,FALSE)</f>
        <v>pH</v>
      </c>
      <c r="F1275" s="8">
        <v>45029</v>
      </c>
      <c r="G1275" t="str">
        <f t="shared" si="64"/>
        <v>slamtank</v>
      </c>
      <c r="H1275" s="6" t="s">
        <v>119</v>
      </c>
      <c r="I1275" t="b">
        <f t="shared" si="62"/>
        <v>1</v>
      </c>
      <c r="J1275" s="6" t="s">
        <v>119</v>
      </c>
      <c r="K1275">
        <f>IF(LEN(VLOOKUP(B1275,Sheet2!$B$2:$G$96,5,FALSE))=0,"",VLOOKUP(B1275,Sheet2!$B$2:$G$96,5,FALSE))</f>
        <v>5.5</v>
      </c>
      <c r="L1275">
        <f>IF(LEN(VLOOKUP(B1275,Sheet2!$B$2:$G$96,6,FALSE))=0,"",VLOOKUP(B1275,Sheet2!$B$2:$G$96,6,FALSE))</f>
        <v>8.5</v>
      </c>
      <c r="M1275" t="b">
        <f t="shared" si="63"/>
        <v>1</v>
      </c>
      <c r="N1275">
        <v>153</v>
      </c>
      <c r="O1275" t="b">
        <f>VLOOKUP(A1275,Sheet2!$A$2:$G$74,5,FALSE)</f>
        <v>1</v>
      </c>
    </row>
    <row r="1276" spans="1:15" x14ac:dyDescent="0.25">
      <c r="A1276" s="6" t="s">
        <v>117</v>
      </c>
      <c r="B1276" t="str">
        <f>VLOOKUP($A1276,Sheet2!$A$2:$B$82,2,FALSE)</f>
        <v>T (˚C)</v>
      </c>
      <c r="C1276" s="6" t="s">
        <v>122</v>
      </c>
      <c r="D1276" t="str">
        <f>VLOOKUP(A1276,Sheet2!$A$2:$G$96,3,FALSE)</f>
        <v>vannparameter</v>
      </c>
      <c r="E1276" t="str">
        <f>VLOOKUP(A1276,Sheet2!$A$2:$G$96,4,FALSE)</f>
        <v>temperatur</v>
      </c>
      <c r="F1276" s="8">
        <v>45029</v>
      </c>
      <c r="G1276" t="str">
        <f t="shared" si="64"/>
        <v>slamtank</v>
      </c>
      <c r="H1276" s="6" t="s">
        <v>119</v>
      </c>
      <c r="I1276" t="b">
        <f t="shared" si="62"/>
        <v>1</v>
      </c>
      <c r="J1276" s="6" t="s">
        <v>119</v>
      </c>
      <c r="K1276" t="str">
        <f>IF(LEN(VLOOKUP(B1276,Sheet2!$B$2:$G$96,5,FALSE))=0,"",VLOOKUP(B1276,Sheet2!$B$2:$G$96,5,FALSE))</f>
        <v/>
      </c>
      <c r="L1276" t="str">
        <f>IF(LEN(VLOOKUP(B1276,Sheet2!$B$2:$G$96,6,FALSE))=0,"",VLOOKUP(B1276,Sheet2!$B$2:$G$96,6,FALSE))</f>
        <v/>
      </c>
      <c r="M1276" t="b">
        <f t="shared" si="63"/>
        <v>0</v>
      </c>
      <c r="N1276">
        <v>153</v>
      </c>
      <c r="O1276" t="b">
        <f>VLOOKUP(A1276,Sheet2!$A$2:$G$74,5,FALSE)</f>
        <v>0</v>
      </c>
    </row>
    <row r="1277" spans="1:15" x14ac:dyDescent="0.25">
      <c r="A1277" s="6" t="s">
        <v>2</v>
      </c>
      <c r="B1277" t="str">
        <f>VLOOKUP($A1277,Sheet2!$A$2:$B$82,2,FALSE)</f>
        <v>EC</v>
      </c>
      <c r="C1277" s="6" t="s">
        <v>3</v>
      </c>
      <c r="D1277" t="str">
        <f>VLOOKUP(A1277,Sheet2!$A$2:$G$96,3,FALSE)</f>
        <v>vannparameter</v>
      </c>
      <c r="E1277" t="str">
        <f>VLOOKUP(A1277,Sheet2!$A$2:$G$96,4,FALSE)</f>
        <v>EC</v>
      </c>
      <c r="F1277" s="8">
        <v>45029</v>
      </c>
      <c r="G1277" t="str">
        <f t="shared" si="64"/>
        <v>slamtank</v>
      </c>
      <c r="H1277" s="6" t="s">
        <v>119</v>
      </c>
      <c r="I1277" t="b">
        <f t="shared" si="62"/>
        <v>1</v>
      </c>
      <c r="J1277" s="6" t="s">
        <v>119</v>
      </c>
      <c r="K1277" t="str">
        <f>IF(LEN(VLOOKUP(B1277,Sheet2!$B$2:$G$96,5,FALSE))=0,"",VLOOKUP(B1277,Sheet2!$B$2:$G$96,5,FALSE))</f>
        <v/>
      </c>
      <c r="L1277" t="str">
        <f>IF(LEN(VLOOKUP(B1277,Sheet2!$B$2:$G$96,6,FALSE))=0,"",VLOOKUP(B1277,Sheet2!$B$2:$G$96,6,FALSE))</f>
        <v/>
      </c>
      <c r="M1277" t="b">
        <f t="shared" si="63"/>
        <v>0</v>
      </c>
      <c r="N1277">
        <v>153</v>
      </c>
      <c r="O1277" t="b">
        <f>VLOOKUP(A1277,Sheet2!$A$2:$G$74,5,FALSE)</f>
        <v>1</v>
      </c>
    </row>
    <row r="1278" spans="1:15" x14ac:dyDescent="0.25">
      <c r="A1278" s="6" t="s">
        <v>98</v>
      </c>
      <c r="B1278" t="str">
        <f>VLOOKUP($A1278,Sheet2!$A$2:$B$82,2,FALSE)</f>
        <v>Suspendert stoff</v>
      </c>
      <c r="C1278" s="6" t="s">
        <v>5</v>
      </c>
      <c r="D1278" t="str">
        <f>VLOOKUP(A1278,Sheet2!$A$2:$G$96,3,FALSE)</f>
        <v>vannparameter</v>
      </c>
      <c r="E1278" t="str">
        <f>VLOOKUP(A1278,Sheet2!$A$2:$G$96,4,FALSE)</f>
        <v>stoff</v>
      </c>
      <c r="F1278" s="8">
        <v>45029</v>
      </c>
      <c r="G1278" t="str">
        <f t="shared" si="64"/>
        <v>slamtank</v>
      </c>
      <c r="H1278" s="6" t="s">
        <v>119</v>
      </c>
      <c r="I1278" t="b">
        <f t="shared" si="62"/>
        <v>1</v>
      </c>
      <c r="J1278" s="6" t="s">
        <v>119</v>
      </c>
      <c r="K1278">
        <f>IF(LEN(VLOOKUP(B1278,Sheet2!$B$2:$G$96,5,FALSE))=0,"",VLOOKUP(B1278,Sheet2!$B$2:$G$96,5,FALSE))</f>
        <v>50</v>
      </c>
      <c r="L1278" t="str">
        <f>IF(LEN(VLOOKUP(B1278,Sheet2!$B$2:$G$96,6,FALSE))=0,"",VLOOKUP(B1278,Sheet2!$B$2:$G$96,6,FALSE))</f>
        <v/>
      </c>
      <c r="M1278" t="b">
        <f t="shared" si="63"/>
        <v>1</v>
      </c>
      <c r="N1278">
        <v>153</v>
      </c>
      <c r="O1278" t="b">
        <f>VLOOKUP(A1278,Sheet2!$A$2:$G$74,5,FALSE)</f>
        <v>1</v>
      </c>
    </row>
    <row r="1279" spans="1:15" x14ac:dyDescent="0.25">
      <c r="A1279" s="6" t="s">
        <v>182</v>
      </c>
      <c r="B1279" t="str">
        <f>VLOOKUP($A1279,Sheet2!$A$2:$B$82,2,FALSE)</f>
        <v>TOC</v>
      </c>
      <c r="C1279" s="6" t="s">
        <v>5</v>
      </c>
      <c r="D1279" t="str">
        <f>VLOOKUP(A1279,Sheet2!$A$2:$G$96,3,FALSE)</f>
        <v>vannparameter</v>
      </c>
      <c r="E1279" t="str">
        <f>VLOOKUP(A1279,Sheet2!$A$2:$G$96,4,FALSE)</f>
        <v>organisk materiale</v>
      </c>
      <c r="F1279" s="8">
        <v>45029</v>
      </c>
      <c r="G1279" t="str">
        <f t="shared" si="64"/>
        <v>slamtank</v>
      </c>
      <c r="I1279" t="str">
        <f t="shared" si="62"/>
        <v/>
      </c>
      <c r="J1279"/>
      <c r="K1279">
        <f>IF(LEN(VLOOKUP(B1279,Sheet2!$B$2:$G$96,5,FALSE))=0,"",VLOOKUP(B1279,Sheet2!$B$2:$G$96,5,FALSE))</f>
        <v>120</v>
      </c>
      <c r="L1279" t="str">
        <f>IF(LEN(VLOOKUP(B1279,Sheet2!$B$2:$G$96,6,FALSE))=0,"",VLOOKUP(B1279,Sheet2!$B$2:$G$96,6,FALSE))</f>
        <v/>
      </c>
      <c r="M1279" t="str">
        <f t="shared" si="63"/>
        <v/>
      </c>
      <c r="N1279">
        <v>153</v>
      </c>
      <c r="O1279" t="b">
        <f>VLOOKUP(A1279,Sheet2!$A$2:$G$74,5,FALSE)</f>
        <v>1</v>
      </c>
    </row>
    <row r="1280" spans="1:15" x14ac:dyDescent="0.25">
      <c r="A1280" s="6" t="s">
        <v>183</v>
      </c>
      <c r="B1280" t="str">
        <f>VLOOKUP($A1280,Sheet2!$A$2:$B$82,2,FALSE)</f>
        <v>Tot N</v>
      </c>
      <c r="C1280" s="6" t="s">
        <v>5</v>
      </c>
      <c r="D1280" t="str">
        <f>VLOOKUP(A1280,Sheet2!$A$2:$G$96,3,FALSE)</f>
        <v>vannparameter</v>
      </c>
      <c r="E1280" t="str">
        <f>VLOOKUP(A1280,Sheet2!$A$2:$G$96,4,FALSE)</f>
        <v>næringsstoff</v>
      </c>
      <c r="F1280" s="8">
        <v>45029</v>
      </c>
      <c r="G1280" t="str">
        <f t="shared" si="64"/>
        <v>slamtank</v>
      </c>
      <c r="I1280" t="str">
        <f t="shared" si="62"/>
        <v/>
      </c>
      <c r="J1280"/>
      <c r="K1280">
        <f>IF(LEN(VLOOKUP(B1280,Sheet2!$B$2:$G$96,5,FALSE))=0,"",VLOOKUP(B1280,Sheet2!$B$2:$G$96,5,FALSE))</f>
        <v>60</v>
      </c>
      <c r="L1280" t="str">
        <f>IF(LEN(VLOOKUP(B1280,Sheet2!$B$2:$G$96,6,FALSE))=0,"",VLOOKUP(B1280,Sheet2!$B$2:$G$96,6,FALSE))</f>
        <v/>
      </c>
      <c r="M1280" t="str">
        <f t="shared" si="63"/>
        <v/>
      </c>
      <c r="N1280">
        <v>153</v>
      </c>
      <c r="O1280" t="b">
        <f>VLOOKUP(A1280,Sheet2!$A$2:$G$74,5,FALSE)</f>
        <v>1</v>
      </c>
    </row>
    <row r="1281" spans="1:15" x14ac:dyDescent="0.25">
      <c r="A1281" s="6" t="s">
        <v>185</v>
      </c>
      <c r="B1281" t="str">
        <f>VLOOKUP($A1281,Sheet2!$A$2:$B$82,2,FALSE)</f>
        <v>NH4 + NH3</v>
      </c>
      <c r="C1281" s="6" t="s">
        <v>5</v>
      </c>
      <c r="D1281" t="str">
        <f>VLOOKUP(A1281,Sheet2!$A$2:$G$96,3,FALSE)</f>
        <v>vannparameter</v>
      </c>
      <c r="E1281" t="str">
        <f>VLOOKUP(A1281,Sheet2!$A$2:$G$96,4,FALSE)</f>
        <v>næringsstoff</v>
      </c>
      <c r="F1281" s="8">
        <v>45029</v>
      </c>
      <c r="G1281" t="str">
        <f t="shared" si="64"/>
        <v>slamtank</v>
      </c>
      <c r="I1281" t="str">
        <f t="shared" si="62"/>
        <v/>
      </c>
      <c r="J1281"/>
      <c r="K1281" t="str">
        <f>IF(LEN(VLOOKUP(B1281,Sheet2!$B$2:$G$96,5,FALSE))=0,"",VLOOKUP(B1281,Sheet2!$B$2:$G$96,5,FALSE))</f>
        <v/>
      </c>
      <c r="L1281" t="str">
        <f>IF(LEN(VLOOKUP(B1281,Sheet2!$B$2:$G$96,6,FALSE))=0,"",VLOOKUP(B1281,Sheet2!$B$2:$G$96,6,FALSE))</f>
        <v/>
      </c>
      <c r="M1281" t="str">
        <f t="shared" si="63"/>
        <v/>
      </c>
      <c r="N1281">
        <v>153</v>
      </c>
      <c r="O1281" t="b">
        <f>VLOOKUP(A1281,Sheet2!$A$2:$G$74,5,FALSE)</f>
        <v>0</v>
      </c>
    </row>
    <row r="1282" spans="1:15" x14ac:dyDescent="0.25">
      <c r="A1282" s="6" t="s">
        <v>184</v>
      </c>
      <c r="B1282" t="str">
        <f>VLOOKUP($A1282,Sheet2!$A$2:$B$82,2,FALSE)</f>
        <v>Tot P</v>
      </c>
      <c r="C1282" s="6" t="s">
        <v>5</v>
      </c>
      <c r="D1282" t="str">
        <f>VLOOKUP(A1282,Sheet2!$A$2:$G$96,3,FALSE)</f>
        <v>vannparameter</v>
      </c>
      <c r="E1282" t="str">
        <f>VLOOKUP(A1282,Sheet2!$A$2:$G$96,4,FALSE)</f>
        <v>næringsstoff</v>
      </c>
      <c r="F1282" s="8">
        <v>45029</v>
      </c>
      <c r="G1282" t="str">
        <f t="shared" si="64"/>
        <v>slamtank</v>
      </c>
      <c r="I1282" t="str">
        <f t="shared" si="62"/>
        <v/>
      </c>
      <c r="J1282"/>
      <c r="K1282">
        <f>IF(LEN(VLOOKUP(B1282,Sheet2!$B$2:$G$96,5,FALSE))=0,"",VLOOKUP(B1282,Sheet2!$B$2:$G$96,5,FALSE))</f>
        <v>10</v>
      </c>
      <c r="L1282" t="str">
        <f>IF(LEN(VLOOKUP(B1282,Sheet2!$B$2:$G$96,6,FALSE))=0,"",VLOOKUP(B1282,Sheet2!$B$2:$G$96,6,FALSE))</f>
        <v/>
      </c>
      <c r="M1282" t="str">
        <f>IF(ISBLANK(J1282),"",IF(J1282&gt;K1282,TRUE,FALSE))</f>
        <v/>
      </c>
      <c r="N1282">
        <v>153</v>
      </c>
      <c r="O1282" t="b">
        <f>VLOOKUP(A1282,Sheet2!$A$2:$G$74,5,FALSE)</f>
        <v>1</v>
      </c>
    </row>
    <row r="1283" spans="1:15" x14ac:dyDescent="0.25">
      <c r="A1283" s="6" t="s">
        <v>8</v>
      </c>
      <c r="B1283" t="str">
        <f>VLOOKUP($A1283,Sheet2!$A$2:$B$82,2,FALSE)</f>
        <v>KOF-Cr</v>
      </c>
      <c r="C1283" s="6" t="s">
        <v>5</v>
      </c>
      <c r="D1283" t="str">
        <f>VLOOKUP(A1283,Sheet2!$A$2:$G$96,3,FALSE)</f>
        <v>vannparameter</v>
      </c>
      <c r="E1283" t="str">
        <f>VLOOKUP(A1283,Sheet2!$A$2:$G$96,4,FALSE)</f>
        <v>organisk materiale</v>
      </c>
      <c r="F1283" s="8">
        <v>45029</v>
      </c>
      <c r="G1283" t="str">
        <f t="shared" si="64"/>
        <v>slamtank</v>
      </c>
      <c r="I1283" t="str">
        <f t="shared" si="62"/>
        <v/>
      </c>
      <c r="J1283"/>
      <c r="K1283">
        <f>IF(LEN(VLOOKUP(B1283,Sheet2!$B$2:$G$96,5,FALSE))=0,"",VLOOKUP(B1283,Sheet2!$B$2:$G$96,5,FALSE))</f>
        <v>600</v>
      </c>
      <c r="L1283" t="str">
        <f>IF(LEN(VLOOKUP(B1283,Sheet2!$B$2:$G$96,6,FALSE))=0,"",VLOOKUP(B1283,Sheet2!$B$2:$G$96,6,FALSE))</f>
        <v/>
      </c>
      <c r="M1283" t="str">
        <f t="shared" si="63"/>
        <v/>
      </c>
      <c r="N1283">
        <v>153</v>
      </c>
      <c r="O1283" t="b">
        <f>VLOOKUP(A1283,Sheet2!$A$2:$G$74,5,FALSE)</f>
        <v>1</v>
      </c>
    </row>
    <row r="1284" spans="1:15" x14ac:dyDescent="0.25">
      <c r="A1284" s="6" t="s">
        <v>9</v>
      </c>
      <c r="B1284" t="str">
        <f>VLOOKUP($A1284,Sheet2!$A$2:$B$82,2,FALSE)</f>
        <v>BOF-5</v>
      </c>
      <c r="C1284" s="6" t="s">
        <v>5</v>
      </c>
      <c r="D1284" t="str">
        <f>VLOOKUP(A1284,Sheet2!$A$2:$G$96,3,FALSE)</f>
        <v>vannparameter</v>
      </c>
      <c r="E1284" t="str">
        <f>VLOOKUP(A1284,Sheet2!$A$2:$G$96,4,FALSE)</f>
        <v>organisk materiale</v>
      </c>
      <c r="F1284" s="8">
        <v>45029</v>
      </c>
      <c r="G1284" t="str">
        <f t="shared" si="64"/>
        <v>slamtank</v>
      </c>
      <c r="I1284" t="str">
        <f t="shared" si="62"/>
        <v/>
      </c>
      <c r="J1284"/>
      <c r="K1284">
        <f>IF(LEN(VLOOKUP(B1284,Sheet2!$B$2:$G$96,5,FALSE))=0,"",VLOOKUP(B1284,Sheet2!$B$2:$G$96,5,FALSE))</f>
        <v>300</v>
      </c>
      <c r="L1284" t="str">
        <f>IF(LEN(VLOOKUP(B1284,Sheet2!$B$2:$G$96,6,FALSE))=0,"",VLOOKUP(B1284,Sheet2!$B$2:$G$96,6,FALSE))</f>
        <v/>
      </c>
      <c r="M1284" t="str">
        <f t="shared" si="63"/>
        <v/>
      </c>
      <c r="N1284">
        <v>153</v>
      </c>
      <c r="O1284" t="b">
        <f>VLOOKUP(A1284,Sheet2!$A$2:$G$74,5,FALSE)</f>
        <v>1</v>
      </c>
    </row>
    <row r="1285" spans="1:15" x14ac:dyDescent="0.25">
      <c r="A1285" s="6" t="s">
        <v>150</v>
      </c>
      <c r="B1285" t="str">
        <f>VLOOKUP($A1285,Sheet2!$A$2:$B$82,2,FALSE)</f>
        <v>TS</v>
      </c>
      <c r="C1285" s="6" t="s">
        <v>118</v>
      </c>
      <c r="D1285" t="str">
        <f>VLOOKUP(A1285,Sheet2!$A$2:$G$96,3,FALSE)</f>
        <v>vannparameter</v>
      </c>
      <c r="E1285" t="str">
        <f>VLOOKUP(A1285,Sheet2!$A$2:$G$96,4,FALSE)</f>
        <v>stoff</v>
      </c>
      <c r="F1285" s="1">
        <v>45055</v>
      </c>
      <c r="G1285" t="str">
        <f t="shared" si="64"/>
        <v>ut</v>
      </c>
      <c r="I1285" t="str">
        <f t="shared" si="62"/>
        <v/>
      </c>
      <c r="K1285" t="str">
        <f>IF(LEN(VLOOKUP(B1285,Sheet2!$B$2:$G$96,5,FALSE))=0,"",VLOOKUP(B1285,Sheet2!$B$2:$G$96,5,FALSE))</f>
        <v/>
      </c>
      <c r="L1285" t="str">
        <f>IF(LEN(VLOOKUP(B1285,Sheet2!$B$2:$G$96,6,FALSE))=0,"",VLOOKUP(B1285,Sheet2!$B$2:$G$96,6,FALSE))</f>
        <v/>
      </c>
      <c r="M1285" t="str">
        <f t="shared" si="63"/>
        <v/>
      </c>
      <c r="N1285">
        <v>151</v>
      </c>
      <c r="O1285" t="b">
        <f>VLOOKUP(A1285,Sheet2!$A$2:$G$74,5,FALSE)</f>
        <v>0</v>
      </c>
    </row>
    <row r="1286" spans="1:15" x14ac:dyDescent="0.25">
      <c r="A1286" s="6" t="s">
        <v>10</v>
      </c>
      <c r="B1286" t="str">
        <f>VLOOKUP($A1286,Sheet2!$A$2:$B$82,2,FALSE)</f>
        <v>As</v>
      </c>
      <c r="C1286" s="6" t="s">
        <v>120</v>
      </c>
      <c r="D1286" t="str">
        <f>VLOOKUP(A1286,Sheet2!$A$2:$G$96,3,FALSE)</f>
        <v>tungmetaller</v>
      </c>
      <c r="E1286" t="str">
        <f>VLOOKUP(A1286,Sheet2!$A$2:$G$96,4,FALSE)</f>
        <v>tungmetaller</v>
      </c>
      <c r="F1286" s="1">
        <v>45055</v>
      </c>
      <c r="G1286" t="str">
        <f t="shared" si="64"/>
        <v>ut</v>
      </c>
      <c r="H1286" s="6">
        <v>6.4</v>
      </c>
      <c r="I1286" t="b">
        <f t="shared" si="62"/>
        <v>0</v>
      </c>
      <c r="J1286" s="9">
        <v>6.4</v>
      </c>
      <c r="K1286">
        <f>IF(LEN(VLOOKUP(B1286,Sheet2!$B$2:$G$96,5,FALSE))=0,"",VLOOKUP(B1286,Sheet2!$B$2:$G$96,5,FALSE))</f>
        <v>50</v>
      </c>
      <c r="L1286" t="str">
        <f>IF(LEN(VLOOKUP(B1286,Sheet2!$B$2:$G$96,6,FALSE))=0,"",VLOOKUP(B1286,Sheet2!$B$2:$G$96,6,FALSE))</f>
        <v/>
      </c>
      <c r="M1286" t="b">
        <f t="shared" si="63"/>
        <v>0</v>
      </c>
      <c r="N1286">
        <v>151</v>
      </c>
      <c r="O1286" t="b">
        <f>VLOOKUP(A1286,Sheet2!$A$2:$G$74,5,FALSE)</f>
        <v>1</v>
      </c>
    </row>
    <row r="1287" spans="1:15" x14ac:dyDescent="0.25">
      <c r="A1287" s="6" t="s">
        <v>14</v>
      </c>
      <c r="B1287" t="str">
        <f>VLOOKUP($A1287,Sheet2!$A$2:$B$82,2,FALSE)</f>
        <v>Cd</v>
      </c>
      <c r="C1287" s="6" t="s">
        <v>120</v>
      </c>
      <c r="D1287" t="str">
        <f>VLOOKUP(A1287,Sheet2!$A$2:$G$96,3,FALSE)</f>
        <v>tungmetaller</v>
      </c>
      <c r="E1287" t="str">
        <f>VLOOKUP(A1287,Sheet2!$A$2:$G$96,4,FALSE)</f>
        <v>tungmetaller</v>
      </c>
      <c r="F1287" s="1">
        <v>45055</v>
      </c>
      <c r="G1287" t="str">
        <f t="shared" si="64"/>
        <v>ut</v>
      </c>
      <c r="H1287" s="6" t="s">
        <v>124</v>
      </c>
      <c r="I1287" t="b">
        <f t="shared" si="62"/>
        <v>1</v>
      </c>
      <c r="J1287" s="9">
        <v>0.2</v>
      </c>
      <c r="K1287">
        <f>IF(LEN(VLOOKUP(B1287,Sheet2!$B$2:$G$96,5,FALSE))=0,"",VLOOKUP(B1287,Sheet2!$B$2:$G$96,5,FALSE))</f>
        <v>5</v>
      </c>
      <c r="L1287" t="str">
        <f>IF(LEN(VLOOKUP(B1287,Sheet2!$B$2:$G$96,6,FALSE))=0,"",VLOOKUP(B1287,Sheet2!$B$2:$G$96,6,FALSE))</f>
        <v/>
      </c>
      <c r="M1287" t="b">
        <f t="shared" si="63"/>
        <v>0</v>
      </c>
      <c r="N1287">
        <v>151</v>
      </c>
      <c r="O1287" t="b">
        <f>VLOOKUP(A1287,Sheet2!$A$2:$G$74,5,FALSE)</f>
        <v>1</v>
      </c>
    </row>
    <row r="1288" spans="1:15" x14ac:dyDescent="0.25">
      <c r="A1288" s="6" t="s">
        <v>17</v>
      </c>
      <c r="B1288" t="str">
        <f>VLOOKUP($A1288,Sheet2!$A$2:$B$82,2,FALSE)</f>
        <v>Cr</v>
      </c>
      <c r="C1288" s="6" t="s">
        <v>120</v>
      </c>
      <c r="D1288" t="str">
        <f>VLOOKUP(A1288,Sheet2!$A$2:$G$96,3,FALSE)</f>
        <v>tungmetaller</v>
      </c>
      <c r="E1288" t="str">
        <f>VLOOKUP(A1288,Sheet2!$A$2:$G$96,4,FALSE)</f>
        <v>tungmetaller</v>
      </c>
      <c r="F1288" s="1">
        <v>45055</v>
      </c>
      <c r="G1288" t="str">
        <f t="shared" si="64"/>
        <v>ut</v>
      </c>
      <c r="H1288" s="6">
        <v>5.8</v>
      </c>
      <c r="I1288" t="b">
        <f t="shared" si="62"/>
        <v>0</v>
      </c>
      <c r="J1288" s="9">
        <v>5.8</v>
      </c>
      <c r="K1288">
        <f>IF(LEN(VLOOKUP(B1288,Sheet2!$B$2:$G$96,5,FALSE))=0,"",VLOOKUP(B1288,Sheet2!$B$2:$G$96,5,FALSE))</f>
        <v>50</v>
      </c>
      <c r="L1288" t="str">
        <f>IF(LEN(VLOOKUP(B1288,Sheet2!$B$2:$G$96,6,FALSE))=0,"",VLOOKUP(B1288,Sheet2!$B$2:$G$96,6,FALSE))</f>
        <v/>
      </c>
      <c r="M1288" t="b">
        <f t="shared" si="63"/>
        <v>0</v>
      </c>
      <c r="N1288">
        <v>151</v>
      </c>
      <c r="O1288" t="b">
        <f>VLOOKUP(A1288,Sheet2!$A$2:$G$74,5,FALSE)</f>
        <v>1</v>
      </c>
    </row>
    <row r="1289" spans="1:15" x14ac:dyDescent="0.25">
      <c r="A1289" s="6" t="s">
        <v>16</v>
      </c>
      <c r="B1289" t="str">
        <f>VLOOKUP($A1289,Sheet2!$A$2:$B$82,2,FALSE)</f>
        <v>Cu</v>
      </c>
      <c r="C1289" s="6" t="s">
        <v>120</v>
      </c>
      <c r="D1289" t="str">
        <f>VLOOKUP(A1289,Sheet2!$A$2:$G$96,3,FALSE)</f>
        <v>tungmetaller</v>
      </c>
      <c r="E1289" t="str">
        <f>VLOOKUP(A1289,Sheet2!$A$2:$G$96,4,FALSE)</f>
        <v>tungmetaller</v>
      </c>
      <c r="F1289" s="1">
        <v>45055</v>
      </c>
      <c r="G1289" t="str">
        <f t="shared" si="64"/>
        <v>ut</v>
      </c>
      <c r="H1289" s="6">
        <v>2.2000000000000002</v>
      </c>
      <c r="I1289" t="b">
        <f t="shared" si="62"/>
        <v>0</v>
      </c>
      <c r="J1289" s="9">
        <v>2.2000000000000002</v>
      </c>
      <c r="K1289">
        <f>IF(LEN(VLOOKUP(B1289,Sheet2!$B$2:$G$96,5,FALSE))=0,"",VLOOKUP(B1289,Sheet2!$B$2:$G$96,5,FALSE))</f>
        <v>200</v>
      </c>
      <c r="L1289" t="str">
        <f>IF(LEN(VLOOKUP(B1289,Sheet2!$B$2:$G$96,6,FALSE))=0,"",VLOOKUP(B1289,Sheet2!$B$2:$G$96,6,FALSE))</f>
        <v/>
      </c>
      <c r="M1289" t="b">
        <f t="shared" si="63"/>
        <v>0</v>
      </c>
      <c r="N1289">
        <v>151</v>
      </c>
      <c r="O1289" t="b">
        <f>VLOOKUP(A1289,Sheet2!$A$2:$G$74,5,FALSE)</f>
        <v>1</v>
      </c>
    </row>
    <row r="1290" spans="1:15" x14ac:dyDescent="0.25">
      <c r="A1290" s="6" t="s">
        <v>21</v>
      </c>
      <c r="B1290" t="str">
        <f>VLOOKUP($A1290,Sheet2!$A$2:$B$82,2,FALSE)</f>
        <v>Fe</v>
      </c>
      <c r="C1290" s="6" t="s">
        <v>120</v>
      </c>
      <c r="D1290" t="str">
        <f>VLOOKUP(A1290,Sheet2!$A$2:$G$96,3,FALSE)</f>
        <v>tungmetaller</v>
      </c>
      <c r="E1290" t="str">
        <f>VLOOKUP(A1290,Sheet2!$A$2:$G$96,4,FALSE)</f>
        <v>tungmetaller</v>
      </c>
      <c r="F1290" s="1">
        <v>45055</v>
      </c>
      <c r="G1290" t="str">
        <f t="shared" si="64"/>
        <v>ut</v>
      </c>
      <c r="H1290" s="6">
        <v>3050</v>
      </c>
      <c r="I1290" t="b">
        <f t="shared" si="62"/>
        <v>0</v>
      </c>
      <c r="J1290" s="9">
        <v>3050</v>
      </c>
      <c r="K1290" t="str">
        <f>IF(LEN(VLOOKUP(B1290,Sheet2!$B$2:$G$96,5,FALSE))=0,"",VLOOKUP(B1290,Sheet2!$B$2:$G$96,5,FALSE))</f>
        <v/>
      </c>
      <c r="L1290" t="str">
        <f>IF(LEN(VLOOKUP(B1290,Sheet2!$B$2:$G$96,6,FALSE))=0,"",VLOOKUP(B1290,Sheet2!$B$2:$G$96,6,FALSE))</f>
        <v/>
      </c>
      <c r="M1290" t="b">
        <f t="shared" si="63"/>
        <v>0</v>
      </c>
      <c r="N1290">
        <v>151</v>
      </c>
      <c r="O1290" t="b">
        <f>VLOOKUP(A1290,Sheet2!$A$2:$G$74,5,FALSE)</f>
        <v>0</v>
      </c>
    </row>
    <row r="1291" spans="1:15" x14ac:dyDescent="0.25">
      <c r="A1291" s="6" t="s">
        <v>18</v>
      </c>
      <c r="B1291" t="str">
        <f>VLOOKUP($A1291,Sheet2!$A$2:$B$82,2,FALSE)</f>
        <v>Hg</v>
      </c>
      <c r="C1291" s="6" t="s">
        <v>120</v>
      </c>
      <c r="D1291" t="str">
        <f>VLOOKUP(A1291,Sheet2!$A$2:$G$96,3,FALSE)</f>
        <v>tungmetaller</v>
      </c>
      <c r="E1291" t="str">
        <f>VLOOKUP(A1291,Sheet2!$A$2:$G$96,4,FALSE)</f>
        <v>tungmetaller</v>
      </c>
      <c r="F1291" s="1">
        <v>45055</v>
      </c>
      <c r="G1291" t="str">
        <f t="shared" si="64"/>
        <v>ut</v>
      </c>
      <c r="H1291" s="6" t="s">
        <v>214</v>
      </c>
      <c r="I1291" t="b">
        <f t="shared" si="62"/>
        <v>1</v>
      </c>
      <c r="J1291" s="9">
        <v>5.3999999999999999E-2</v>
      </c>
      <c r="K1291">
        <f>IF(LEN(VLOOKUP(B1291,Sheet2!$B$2:$G$96,5,FALSE))=0,"",VLOOKUP(B1291,Sheet2!$B$2:$G$96,5,FALSE))</f>
        <v>2</v>
      </c>
      <c r="L1291" t="str">
        <f>IF(LEN(VLOOKUP(B1291,Sheet2!$B$2:$G$96,6,FALSE))=0,"",VLOOKUP(B1291,Sheet2!$B$2:$G$96,6,FALSE))</f>
        <v/>
      </c>
      <c r="M1291" t="b">
        <f t="shared" si="63"/>
        <v>0</v>
      </c>
      <c r="N1291">
        <v>151</v>
      </c>
      <c r="O1291" t="b">
        <f>VLOOKUP(A1291,Sheet2!$A$2:$G$74,5,FALSE)</f>
        <v>1</v>
      </c>
    </row>
    <row r="1292" spans="1:15" x14ac:dyDescent="0.25">
      <c r="A1292" s="6" t="s">
        <v>22</v>
      </c>
      <c r="B1292" t="str">
        <f>VLOOKUP($A1292,Sheet2!$A$2:$B$82,2,FALSE)</f>
        <v>Mn</v>
      </c>
      <c r="C1292" s="6" t="s">
        <v>120</v>
      </c>
      <c r="D1292" t="str">
        <f>VLOOKUP(A1292,Sheet2!$A$2:$G$96,3,FALSE)</f>
        <v>tungmetaller</v>
      </c>
      <c r="E1292" t="str">
        <f>VLOOKUP(A1292,Sheet2!$A$2:$G$96,4,FALSE)</f>
        <v>tungmetaller</v>
      </c>
      <c r="F1292" s="1">
        <v>45055</v>
      </c>
      <c r="G1292" t="str">
        <f t="shared" si="64"/>
        <v>ut</v>
      </c>
      <c r="H1292" s="6">
        <v>1230</v>
      </c>
      <c r="I1292" t="b">
        <f t="shared" si="62"/>
        <v>0</v>
      </c>
      <c r="J1292" s="9">
        <v>1230</v>
      </c>
      <c r="K1292" t="str">
        <f>IF(LEN(VLOOKUP(B1292,Sheet2!$B$2:$G$96,5,FALSE))=0,"",VLOOKUP(B1292,Sheet2!$B$2:$G$96,5,FALSE))</f>
        <v/>
      </c>
      <c r="L1292" t="str">
        <f>IF(LEN(VLOOKUP(B1292,Sheet2!$B$2:$G$96,6,FALSE))=0,"",VLOOKUP(B1292,Sheet2!$B$2:$G$96,6,FALSE))</f>
        <v/>
      </c>
      <c r="M1292" t="b">
        <f t="shared" si="63"/>
        <v>0</v>
      </c>
      <c r="N1292">
        <v>151</v>
      </c>
      <c r="O1292" t="b">
        <f>VLOOKUP(A1292,Sheet2!$A$2:$G$74,5,FALSE)</f>
        <v>0</v>
      </c>
    </row>
    <row r="1293" spans="1:15" x14ac:dyDescent="0.25">
      <c r="A1293" s="6" t="s">
        <v>19</v>
      </c>
      <c r="B1293" t="str">
        <f>VLOOKUP($A1293,Sheet2!$A$2:$B$82,2,FALSE)</f>
        <v>Ni</v>
      </c>
      <c r="C1293" s="6" t="s">
        <v>120</v>
      </c>
      <c r="D1293" t="str">
        <f>VLOOKUP(A1293,Sheet2!$A$2:$G$96,3,FALSE)</f>
        <v>tungmetaller</v>
      </c>
      <c r="E1293" t="str">
        <f>VLOOKUP(A1293,Sheet2!$A$2:$G$96,4,FALSE)</f>
        <v>andre metaller</v>
      </c>
      <c r="F1293" s="1">
        <v>45055</v>
      </c>
      <c r="G1293" t="str">
        <f t="shared" si="64"/>
        <v>ut</v>
      </c>
      <c r="H1293" s="6">
        <v>25.6</v>
      </c>
      <c r="I1293" t="b">
        <f t="shared" si="62"/>
        <v>0</v>
      </c>
      <c r="J1293" s="9">
        <v>25.6</v>
      </c>
      <c r="K1293">
        <f>IF(LEN(VLOOKUP(B1293,Sheet2!$B$2:$G$96,5,FALSE))=0,"",VLOOKUP(B1293,Sheet2!$B$2:$G$96,5,FALSE))</f>
        <v>50</v>
      </c>
      <c r="L1293" t="str">
        <f>IF(LEN(VLOOKUP(B1293,Sheet2!$B$2:$G$96,6,FALSE))=0,"",VLOOKUP(B1293,Sheet2!$B$2:$G$96,6,FALSE))</f>
        <v/>
      </c>
      <c r="M1293" t="b">
        <f t="shared" si="63"/>
        <v>0</v>
      </c>
      <c r="N1293">
        <v>151</v>
      </c>
      <c r="O1293" t="b">
        <f>VLOOKUP(A1293,Sheet2!$A$2:$G$74,5,FALSE)</f>
        <v>1</v>
      </c>
    </row>
    <row r="1294" spans="1:15" x14ac:dyDescent="0.25">
      <c r="A1294" s="6" t="s">
        <v>12</v>
      </c>
      <c r="B1294" t="str">
        <f>VLOOKUP($A1294,Sheet2!$A$2:$B$82,2,FALSE)</f>
        <v>Pb</v>
      </c>
      <c r="C1294" s="6" t="s">
        <v>120</v>
      </c>
      <c r="D1294" t="str">
        <f>VLOOKUP(A1294,Sheet2!$A$2:$G$96,3,FALSE)</f>
        <v>tungmetaller</v>
      </c>
      <c r="E1294" t="str">
        <f>VLOOKUP(A1294,Sheet2!$A$2:$G$96,4,FALSE)</f>
        <v>tungmetaller</v>
      </c>
      <c r="F1294" s="1">
        <v>45055</v>
      </c>
      <c r="G1294" t="str">
        <f t="shared" si="64"/>
        <v>ut</v>
      </c>
      <c r="H1294" s="6" t="s">
        <v>125</v>
      </c>
      <c r="I1294" t="b">
        <f t="shared" si="62"/>
        <v>1</v>
      </c>
      <c r="J1294" s="9">
        <v>1</v>
      </c>
      <c r="K1294">
        <f>IF(LEN(VLOOKUP(B1294,Sheet2!$B$2:$G$96,5,FALSE))=0,"",VLOOKUP(B1294,Sheet2!$B$2:$G$96,5,FALSE))</f>
        <v>50</v>
      </c>
      <c r="L1294" t="str">
        <f>IF(LEN(VLOOKUP(B1294,Sheet2!$B$2:$G$96,6,FALSE))=0,"",VLOOKUP(B1294,Sheet2!$B$2:$G$96,6,FALSE))</f>
        <v/>
      </c>
      <c r="M1294" t="b">
        <f t="shared" si="63"/>
        <v>0</v>
      </c>
      <c r="N1294">
        <v>151</v>
      </c>
      <c r="O1294" t="b">
        <f>VLOOKUP(A1294,Sheet2!$A$2:$G$74,5,FALSE)</f>
        <v>1</v>
      </c>
    </row>
    <row r="1295" spans="1:15" x14ac:dyDescent="0.25">
      <c r="A1295" s="6" t="s">
        <v>20</v>
      </c>
      <c r="B1295" t="str">
        <f>VLOOKUP($A1295,Sheet2!$A$2:$B$82,2,FALSE)</f>
        <v>Zn</v>
      </c>
      <c r="C1295" s="6" t="s">
        <v>120</v>
      </c>
      <c r="D1295" t="str">
        <f>VLOOKUP(A1295,Sheet2!$A$2:$G$96,3,FALSE)</f>
        <v>tungmetaller</v>
      </c>
      <c r="E1295" t="str">
        <f>VLOOKUP(A1295,Sheet2!$A$2:$G$96,4,FALSE)</f>
        <v>andre metaller</v>
      </c>
      <c r="F1295" s="1">
        <v>45055</v>
      </c>
      <c r="G1295" t="str">
        <f t="shared" si="64"/>
        <v>ut</v>
      </c>
      <c r="H1295" s="6">
        <v>17.899999999999999</v>
      </c>
      <c r="I1295" t="b">
        <f t="shared" si="62"/>
        <v>0</v>
      </c>
      <c r="J1295" s="9">
        <v>17.899999999999999</v>
      </c>
      <c r="K1295">
        <f>IF(LEN(VLOOKUP(B1295,Sheet2!$B$2:$G$96,5,FALSE))=0,"",VLOOKUP(B1295,Sheet2!$B$2:$G$96,5,FALSE))</f>
        <v>500</v>
      </c>
      <c r="L1295" t="str">
        <f>IF(LEN(VLOOKUP(B1295,Sheet2!$B$2:$G$96,6,FALSE))=0,"",VLOOKUP(B1295,Sheet2!$B$2:$G$96,6,FALSE))</f>
        <v/>
      </c>
      <c r="M1295" t="b">
        <f t="shared" si="63"/>
        <v>0</v>
      </c>
      <c r="N1295">
        <v>151</v>
      </c>
      <c r="O1295" t="b">
        <f>VLOOKUP(A1295,Sheet2!$A$2:$G$74,5,FALSE)</f>
        <v>1</v>
      </c>
    </row>
    <row r="1296" spans="1:15" x14ac:dyDescent="0.25">
      <c r="A1296" s="6" t="s">
        <v>10</v>
      </c>
      <c r="B1296" t="str">
        <f>VLOOKUP($A1296,Sheet2!$A$2:$B$82,2,FALSE)</f>
        <v>As</v>
      </c>
      <c r="C1296" s="6" t="s">
        <v>121</v>
      </c>
      <c r="D1296" t="str">
        <f>VLOOKUP(A1296,Sheet2!$A$2:$G$96,3,FALSE)</f>
        <v>tungmetaller</v>
      </c>
      <c r="E1296" t="str">
        <f>VLOOKUP(A1296,Sheet2!$A$2:$G$96,4,FALSE)</f>
        <v>tungmetaller</v>
      </c>
      <c r="F1296" s="1">
        <v>45055</v>
      </c>
      <c r="G1296" t="str">
        <f t="shared" si="64"/>
        <v>ut</v>
      </c>
      <c r="H1296" s="6" t="s">
        <v>119</v>
      </c>
      <c r="I1296" t="b">
        <f t="shared" si="62"/>
        <v>1</v>
      </c>
      <c r="J1296" s="9" t="s">
        <v>119</v>
      </c>
      <c r="K1296">
        <f>IF(LEN(VLOOKUP(B1296,Sheet2!$B$2:$G$96,5,FALSE))=0,"",VLOOKUP(B1296,Sheet2!$B$2:$G$96,5,FALSE))</f>
        <v>50</v>
      </c>
      <c r="L1296" t="str">
        <f>IF(LEN(VLOOKUP(B1296,Sheet2!$B$2:$G$96,6,FALSE))=0,"",VLOOKUP(B1296,Sheet2!$B$2:$G$96,6,FALSE))</f>
        <v/>
      </c>
      <c r="M1296" t="b">
        <f t="shared" si="63"/>
        <v>1</v>
      </c>
      <c r="N1296">
        <v>151</v>
      </c>
      <c r="O1296" t="b">
        <f>VLOOKUP(A1296,Sheet2!$A$2:$G$74,5,FALSE)</f>
        <v>1</v>
      </c>
    </row>
    <row r="1297" spans="1:15" x14ac:dyDescent="0.25">
      <c r="A1297" s="6" t="s">
        <v>14</v>
      </c>
      <c r="B1297" t="str">
        <f>VLOOKUP($A1297,Sheet2!$A$2:$B$82,2,FALSE)</f>
        <v>Cd</v>
      </c>
      <c r="C1297" s="6" t="s">
        <v>121</v>
      </c>
      <c r="D1297" t="str">
        <f>VLOOKUP(A1297,Sheet2!$A$2:$G$96,3,FALSE)</f>
        <v>tungmetaller</v>
      </c>
      <c r="E1297" t="str">
        <f>VLOOKUP(A1297,Sheet2!$A$2:$G$96,4,FALSE)</f>
        <v>tungmetaller</v>
      </c>
      <c r="F1297" s="1">
        <v>45055</v>
      </c>
      <c r="G1297" t="str">
        <f t="shared" si="64"/>
        <v>ut</v>
      </c>
      <c r="H1297" s="6" t="s">
        <v>119</v>
      </c>
      <c r="I1297" t="b">
        <f t="shared" si="62"/>
        <v>1</v>
      </c>
      <c r="J1297" s="9" t="s">
        <v>119</v>
      </c>
      <c r="K1297">
        <f>IF(LEN(VLOOKUP(B1297,Sheet2!$B$2:$G$96,5,FALSE))=0,"",VLOOKUP(B1297,Sheet2!$B$2:$G$96,5,FALSE))</f>
        <v>5</v>
      </c>
      <c r="L1297" t="str">
        <f>IF(LEN(VLOOKUP(B1297,Sheet2!$B$2:$G$96,6,FALSE))=0,"",VLOOKUP(B1297,Sheet2!$B$2:$G$96,6,FALSE))</f>
        <v/>
      </c>
      <c r="M1297" t="b">
        <f t="shared" si="63"/>
        <v>1</v>
      </c>
      <c r="N1297">
        <v>151</v>
      </c>
      <c r="O1297" t="b">
        <f>VLOOKUP(A1297,Sheet2!$A$2:$G$74,5,FALSE)</f>
        <v>1</v>
      </c>
    </row>
    <row r="1298" spans="1:15" x14ac:dyDescent="0.25">
      <c r="A1298" s="6" t="s">
        <v>17</v>
      </c>
      <c r="B1298" t="str">
        <f>VLOOKUP($A1298,Sheet2!$A$2:$B$82,2,FALSE)</f>
        <v>Cr</v>
      </c>
      <c r="C1298" s="6" t="s">
        <v>121</v>
      </c>
      <c r="D1298" t="str">
        <f>VLOOKUP(A1298,Sheet2!$A$2:$G$96,3,FALSE)</f>
        <v>tungmetaller</v>
      </c>
      <c r="E1298" t="str">
        <f>VLOOKUP(A1298,Sheet2!$A$2:$G$96,4,FALSE)</f>
        <v>tungmetaller</v>
      </c>
      <c r="F1298" s="1">
        <v>45055</v>
      </c>
      <c r="G1298" t="str">
        <f t="shared" si="64"/>
        <v>ut</v>
      </c>
      <c r="H1298" s="6" t="s">
        <v>119</v>
      </c>
      <c r="I1298" t="b">
        <f t="shared" si="62"/>
        <v>1</v>
      </c>
      <c r="J1298" s="9" t="s">
        <v>119</v>
      </c>
      <c r="K1298">
        <f>IF(LEN(VLOOKUP(B1298,Sheet2!$B$2:$G$96,5,FALSE))=0,"",VLOOKUP(B1298,Sheet2!$B$2:$G$96,5,FALSE))</f>
        <v>50</v>
      </c>
      <c r="L1298" t="str">
        <f>IF(LEN(VLOOKUP(B1298,Sheet2!$B$2:$G$96,6,FALSE))=0,"",VLOOKUP(B1298,Sheet2!$B$2:$G$96,6,FALSE))</f>
        <v/>
      </c>
      <c r="M1298" t="b">
        <f t="shared" si="63"/>
        <v>1</v>
      </c>
      <c r="N1298">
        <v>151</v>
      </c>
      <c r="O1298" t="b">
        <f>VLOOKUP(A1298,Sheet2!$A$2:$G$74,5,FALSE)</f>
        <v>1</v>
      </c>
    </row>
    <row r="1299" spans="1:15" x14ac:dyDescent="0.25">
      <c r="A1299" s="6" t="s">
        <v>16</v>
      </c>
      <c r="B1299" t="str">
        <f>VLOOKUP($A1299,Sheet2!$A$2:$B$82,2,FALSE)</f>
        <v>Cu</v>
      </c>
      <c r="C1299" s="6" t="s">
        <v>121</v>
      </c>
      <c r="D1299" t="str">
        <f>VLOOKUP(A1299,Sheet2!$A$2:$G$96,3,FALSE)</f>
        <v>tungmetaller</v>
      </c>
      <c r="E1299" t="str">
        <f>VLOOKUP(A1299,Sheet2!$A$2:$G$96,4,FALSE)</f>
        <v>tungmetaller</v>
      </c>
      <c r="F1299" s="1">
        <v>45055</v>
      </c>
      <c r="G1299" t="str">
        <f t="shared" si="64"/>
        <v>ut</v>
      </c>
      <c r="H1299" s="6" t="s">
        <v>119</v>
      </c>
      <c r="I1299" t="b">
        <f t="shared" si="62"/>
        <v>1</v>
      </c>
      <c r="J1299" s="9" t="s">
        <v>119</v>
      </c>
      <c r="K1299">
        <f>IF(LEN(VLOOKUP(B1299,Sheet2!$B$2:$G$96,5,FALSE))=0,"",VLOOKUP(B1299,Sheet2!$B$2:$G$96,5,FALSE))</f>
        <v>200</v>
      </c>
      <c r="L1299" t="str">
        <f>IF(LEN(VLOOKUP(B1299,Sheet2!$B$2:$G$96,6,FALSE))=0,"",VLOOKUP(B1299,Sheet2!$B$2:$G$96,6,FALSE))</f>
        <v/>
      </c>
      <c r="M1299" t="b">
        <f t="shared" si="63"/>
        <v>1</v>
      </c>
      <c r="N1299">
        <v>151</v>
      </c>
      <c r="O1299" t="b">
        <f>VLOOKUP(A1299,Sheet2!$A$2:$G$74,5,FALSE)</f>
        <v>1</v>
      </c>
    </row>
    <row r="1300" spans="1:15" x14ac:dyDescent="0.25">
      <c r="A1300" s="6" t="s">
        <v>21</v>
      </c>
      <c r="B1300" t="str">
        <f>VLOOKUP($A1300,Sheet2!$A$2:$B$82,2,FALSE)</f>
        <v>Fe</v>
      </c>
      <c r="C1300" s="6" t="s">
        <v>121</v>
      </c>
      <c r="D1300" t="str">
        <f>VLOOKUP(A1300,Sheet2!$A$2:$G$96,3,FALSE)</f>
        <v>tungmetaller</v>
      </c>
      <c r="E1300" t="str">
        <f>VLOOKUP(A1300,Sheet2!$A$2:$G$96,4,FALSE)</f>
        <v>tungmetaller</v>
      </c>
      <c r="F1300" s="1">
        <v>45055</v>
      </c>
      <c r="G1300" t="str">
        <f t="shared" si="64"/>
        <v>ut</v>
      </c>
      <c r="H1300" s="6" t="s">
        <v>119</v>
      </c>
      <c r="I1300" t="b">
        <f t="shared" si="62"/>
        <v>1</v>
      </c>
      <c r="J1300" s="9" t="s">
        <v>119</v>
      </c>
      <c r="K1300" t="str">
        <f>IF(LEN(VLOOKUP(B1300,Sheet2!$B$2:$G$96,5,FALSE))=0,"",VLOOKUP(B1300,Sheet2!$B$2:$G$96,5,FALSE))</f>
        <v/>
      </c>
      <c r="L1300" t="str">
        <f>IF(LEN(VLOOKUP(B1300,Sheet2!$B$2:$G$96,6,FALSE))=0,"",VLOOKUP(B1300,Sheet2!$B$2:$G$96,6,FALSE))</f>
        <v/>
      </c>
      <c r="M1300" t="b">
        <f t="shared" si="63"/>
        <v>0</v>
      </c>
      <c r="N1300">
        <v>151</v>
      </c>
      <c r="O1300" t="b">
        <f>VLOOKUP(A1300,Sheet2!$A$2:$G$74,5,FALSE)</f>
        <v>0</v>
      </c>
    </row>
    <row r="1301" spans="1:15" x14ac:dyDescent="0.25">
      <c r="A1301" s="6" t="s">
        <v>18</v>
      </c>
      <c r="B1301" t="str">
        <f>VLOOKUP($A1301,Sheet2!$A$2:$B$82,2,FALSE)</f>
        <v>Hg</v>
      </c>
      <c r="C1301" s="6" t="s">
        <v>121</v>
      </c>
      <c r="D1301" t="str">
        <f>VLOOKUP(A1301,Sheet2!$A$2:$G$96,3,FALSE)</f>
        <v>tungmetaller</v>
      </c>
      <c r="E1301" t="str">
        <f>VLOOKUP(A1301,Sheet2!$A$2:$G$96,4,FALSE)</f>
        <v>tungmetaller</v>
      </c>
      <c r="F1301" s="1">
        <v>45055</v>
      </c>
      <c r="G1301" t="str">
        <f t="shared" si="64"/>
        <v>ut</v>
      </c>
      <c r="H1301" s="6" t="s">
        <v>119</v>
      </c>
      <c r="I1301" t="b">
        <f t="shared" si="62"/>
        <v>1</v>
      </c>
      <c r="J1301" s="9" t="s">
        <v>119</v>
      </c>
      <c r="K1301">
        <f>IF(LEN(VLOOKUP(B1301,Sheet2!$B$2:$G$96,5,FALSE))=0,"",VLOOKUP(B1301,Sheet2!$B$2:$G$96,5,FALSE))</f>
        <v>2</v>
      </c>
      <c r="L1301" t="str">
        <f>IF(LEN(VLOOKUP(B1301,Sheet2!$B$2:$G$96,6,FALSE))=0,"",VLOOKUP(B1301,Sheet2!$B$2:$G$96,6,FALSE))</f>
        <v/>
      </c>
      <c r="M1301" t="b">
        <f t="shared" si="63"/>
        <v>1</v>
      </c>
      <c r="N1301">
        <v>151</v>
      </c>
      <c r="O1301" t="b">
        <f>VLOOKUP(A1301,Sheet2!$A$2:$G$74,5,FALSE)</f>
        <v>1</v>
      </c>
    </row>
    <row r="1302" spans="1:15" x14ac:dyDescent="0.25">
      <c r="A1302" s="6" t="s">
        <v>22</v>
      </c>
      <c r="B1302" t="str">
        <f>VLOOKUP($A1302,Sheet2!$A$2:$B$82,2,FALSE)</f>
        <v>Mn</v>
      </c>
      <c r="C1302" s="6" t="s">
        <v>121</v>
      </c>
      <c r="D1302" t="str">
        <f>VLOOKUP(A1302,Sheet2!$A$2:$G$96,3,FALSE)</f>
        <v>tungmetaller</v>
      </c>
      <c r="E1302" t="str">
        <f>VLOOKUP(A1302,Sheet2!$A$2:$G$96,4,FALSE)</f>
        <v>tungmetaller</v>
      </c>
      <c r="F1302" s="1">
        <v>45055</v>
      </c>
      <c r="G1302" t="str">
        <f t="shared" si="64"/>
        <v>ut</v>
      </c>
      <c r="H1302" s="6" t="s">
        <v>119</v>
      </c>
      <c r="I1302" t="b">
        <f t="shared" si="62"/>
        <v>1</v>
      </c>
      <c r="J1302" s="9" t="s">
        <v>119</v>
      </c>
      <c r="K1302" t="str">
        <f>IF(LEN(VLOOKUP(B1302,Sheet2!$B$2:$G$96,5,FALSE))=0,"",VLOOKUP(B1302,Sheet2!$B$2:$G$96,5,FALSE))</f>
        <v/>
      </c>
      <c r="L1302" t="str">
        <f>IF(LEN(VLOOKUP(B1302,Sheet2!$B$2:$G$96,6,FALSE))=0,"",VLOOKUP(B1302,Sheet2!$B$2:$G$96,6,FALSE))</f>
        <v/>
      </c>
      <c r="M1302" t="b">
        <f t="shared" si="63"/>
        <v>0</v>
      </c>
      <c r="N1302">
        <v>151</v>
      </c>
      <c r="O1302" t="b">
        <f>VLOOKUP(A1302,Sheet2!$A$2:$G$74,5,FALSE)</f>
        <v>0</v>
      </c>
    </row>
    <row r="1303" spans="1:15" x14ac:dyDescent="0.25">
      <c r="A1303" s="6" t="s">
        <v>19</v>
      </c>
      <c r="B1303" t="str">
        <f>VLOOKUP($A1303,Sheet2!$A$2:$B$82,2,FALSE)</f>
        <v>Ni</v>
      </c>
      <c r="C1303" s="6" t="s">
        <v>121</v>
      </c>
      <c r="D1303" t="str">
        <f>VLOOKUP(A1303,Sheet2!$A$2:$G$96,3,FALSE)</f>
        <v>tungmetaller</v>
      </c>
      <c r="E1303" t="str">
        <f>VLOOKUP(A1303,Sheet2!$A$2:$G$96,4,FALSE)</f>
        <v>andre metaller</v>
      </c>
      <c r="F1303" s="1">
        <v>45055</v>
      </c>
      <c r="G1303" t="str">
        <f t="shared" si="64"/>
        <v>ut</v>
      </c>
      <c r="H1303" s="6" t="s">
        <v>119</v>
      </c>
      <c r="I1303" t="b">
        <f t="shared" si="62"/>
        <v>1</v>
      </c>
      <c r="J1303" s="9" t="s">
        <v>119</v>
      </c>
      <c r="K1303">
        <f>IF(LEN(VLOOKUP(B1303,Sheet2!$B$2:$G$96,5,FALSE))=0,"",VLOOKUP(B1303,Sheet2!$B$2:$G$96,5,FALSE))</f>
        <v>50</v>
      </c>
      <c r="L1303" t="str">
        <f>IF(LEN(VLOOKUP(B1303,Sheet2!$B$2:$G$96,6,FALSE))=0,"",VLOOKUP(B1303,Sheet2!$B$2:$G$96,6,FALSE))</f>
        <v/>
      </c>
      <c r="M1303" t="b">
        <f t="shared" si="63"/>
        <v>1</v>
      </c>
      <c r="N1303">
        <v>151</v>
      </c>
      <c r="O1303" t="b">
        <f>VLOOKUP(A1303,Sheet2!$A$2:$G$74,5,FALSE)</f>
        <v>1</v>
      </c>
    </row>
    <row r="1304" spans="1:15" x14ac:dyDescent="0.25">
      <c r="A1304" s="6" t="s">
        <v>12</v>
      </c>
      <c r="B1304" t="str">
        <f>VLOOKUP($A1304,Sheet2!$A$2:$B$82,2,FALSE)</f>
        <v>Pb</v>
      </c>
      <c r="C1304" s="6" t="s">
        <v>121</v>
      </c>
      <c r="D1304" t="str">
        <f>VLOOKUP(A1304,Sheet2!$A$2:$G$96,3,FALSE)</f>
        <v>tungmetaller</v>
      </c>
      <c r="E1304" t="str">
        <f>VLOOKUP(A1304,Sheet2!$A$2:$G$96,4,FALSE)</f>
        <v>tungmetaller</v>
      </c>
      <c r="F1304" s="1">
        <v>45055</v>
      </c>
      <c r="G1304" t="str">
        <f t="shared" si="64"/>
        <v>ut</v>
      </c>
      <c r="H1304" s="6" t="s">
        <v>119</v>
      </c>
      <c r="I1304" t="b">
        <f t="shared" si="62"/>
        <v>1</v>
      </c>
      <c r="J1304" s="9" t="s">
        <v>119</v>
      </c>
      <c r="K1304">
        <f>IF(LEN(VLOOKUP(B1304,Sheet2!$B$2:$G$96,5,FALSE))=0,"",VLOOKUP(B1304,Sheet2!$B$2:$G$96,5,FALSE))</f>
        <v>50</v>
      </c>
      <c r="L1304" t="str">
        <f>IF(LEN(VLOOKUP(B1304,Sheet2!$B$2:$G$96,6,FALSE))=0,"",VLOOKUP(B1304,Sheet2!$B$2:$G$96,6,FALSE))</f>
        <v/>
      </c>
      <c r="M1304" t="b">
        <f t="shared" si="63"/>
        <v>1</v>
      </c>
      <c r="N1304">
        <v>151</v>
      </c>
      <c r="O1304" t="b">
        <f>VLOOKUP(A1304,Sheet2!$A$2:$G$74,5,FALSE)</f>
        <v>1</v>
      </c>
    </row>
    <row r="1305" spans="1:15" x14ac:dyDescent="0.25">
      <c r="A1305" s="6" t="s">
        <v>20</v>
      </c>
      <c r="B1305" t="str">
        <f>VLOOKUP($A1305,Sheet2!$A$2:$B$82,2,FALSE)</f>
        <v>Zn</v>
      </c>
      <c r="C1305" s="6" t="s">
        <v>121</v>
      </c>
      <c r="D1305" t="str">
        <f>VLOOKUP(A1305,Sheet2!$A$2:$G$96,3,FALSE)</f>
        <v>tungmetaller</v>
      </c>
      <c r="E1305" t="str">
        <f>VLOOKUP(A1305,Sheet2!$A$2:$G$96,4,FALSE)</f>
        <v>andre metaller</v>
      </c>
      <c r="F1305" s="1">
        <v>45055</v>
      </c>
      <c r="G1305" t="str">
        <f t="shared" si="64"/>
        <v>ut</v>
      </c>
      <c r="H1305" s="6" t="s">
        <v>119</v>
      </c>
      <c r="I1305" t="b">
        <f t="shared" si="62"/>
        <v>1</v>
      </c>
      <c r="J1305" s="9" t="s">
        <v>119</v>
      </c>
      <c r="K1305">
        <f>IF(LEN(VLOOKUP(B1305,Sheet2!$B$2:$G$96,5,FALSE))=0,"",VLOOKUP(B1305,Sheet2!$B$2:$G$96,5,FALSE))</f>
        <v>500</v>
      </c>
      <c r="L1305" t="str">
        <f>IF(LEN(VLOOKUP(B1305,Sheet2!$B$2:$G$96,6,FALSE))=0,"",VLOOKUP(B1305,Sheet2!$B$2:$G$96,6,FALSE))</f>
        <v/>
      </c>
      <c r="M1305" t="b">
        <f t="shared" si="63"/>
        <v>1</v>
      </c>
      <c r="N1305">
        <v>151</v>
      </c>
      <c r="O1305" t="b">
        <f>VLOOKUP(A1305,Sheet2!$A$2:$G$74,5,FALSE)</f>
        <v>1</v>
      </c>
    </row>
    <row r="1306" spans="1:15" x14ac:dyDescent="0.25">
      <c r="A1306" s="6" t="s">
        <v>99</v>
      </c>
      <c r="B1306" t="str">
        <f>VLOOKUP($A1306,Sheet2!$A$2:$B$82,2,FALSE)</f>
        <v>PCB 28</v>
      </c>
      <c r="C1306" s="6" t="s">
        <v>120</v>
      </c>
      <c r="D1306" t="str">
        <f>VLOOKUP(A1306,Sheet2!$A$2:$G$96,3,FALSE)</f>
        <v>org milj</v>
      </c>
      <c r="E1306" t="str">
        <f>VLOOKUP(A1306,Sheet2!$A$2:$G$96,4,FALSE)</f>
        <v>PCB</v>
      </c>
      <c r="F1306" s="1">
        <v>45055</v>
      </c>
      <c r="G1306" t="str">
        <f t="shared" si="64"/>
        <v>ut</v>
      </c>
      <c r="H1306" s="6" t="s">
        <v>126</v>
      </c>
      <c r="I1306" t="b">
        <f t="shared" si="62"/>
        <v>1</v>
      </c>
      <c r="J1306" s="9">
        <v>1.1000000000000001E-3</v>
      </c>
      <c r="K1306" t="str">
        <f>IF(LEN(VLOOKUP(B1306,Sheet2!$B$2:$G$96,5,FALSE))=0,"",VLOOKUP(B1306,Sheet2!$B$2:$G$96,5,FALSE))</f>
        <v/>
      </c>
      <c r="L1306" t="str">
        <f>IF(LEN(VLOOKUP(B1306,Sheet2!$B$2:$G$96,6,FALSE))=0,"",VLOOKUP(B1306,Sheet2!$B$2:$G$96,6,FALSE))</f>
        <v/>
      </c>
      <c r="M1306" t="b">
        <f t="shared" si="63"/>
        <v>0</v>
      </c>
      <c r="N1306">
        <v>151</v>
      </c>
      <c r="O1306" t="b">
        <f>VLOOKUP(A1306,Sheet2!$A$2:$G$74,5,FALSE)</f>
        <v>0</v>
      </c>
    </row>
    <row r="1307" spans="1:15" x14ac:dyDescent="0.25">
      <c r="A1307" s="6" t="s">
        <v>100</v>
      </c>
      <c r="B1307" t="str">
        <f>VLOOKUP($A1307,Sheet2!$A$2:$B$82,2,FALSE)</f>
        <v>PCB 52</v>
      </c>
      <c r="C1307" s="6" t="s">
        <v>120</v>
      </c>
      <c r="D1307" t="str">
        <f>VLOOKUP(A1307,Sheet2!$A$2:$G$96,3,FALSE)</f>
        <v>org milj</v>
      </c>
      <c r="E1307" t="str">
        <f>VLOOKUP(A1307,Sheet2!$A$2:$G$96,4,FALSE)</f>
        <v>PCB</v>
      </c>
      <c r="F1307" s="1">
        <v>45055</v>
      </c>
      <c r="G1307" t="str">
        <f t="shared" si="64"/>
        <v>ut</v>
      </c>
      <c r="H1307" s="6" t="s">
        <v>126</v>
      </c>
      <c r="I1307" t="b">
        <f t="shared" si="62"/>
        <v>1</v>
      </c>
      <c r="J1307" s="9">
        <v>1.1000000000000001E-3</v>
      </c>
      <c r="K1307" t="str">
        <f>IF(LEN(VLOOKUP(B1307,Sheet2!$B$2:$G$96,5,FALSE))=0,"",VLOOKUP(B1307,Sheet2!$B$2:$G$96,5,FALSE))</f>
        <v/>
      </c>
      <c r="L1307" t="str">
        <f>IF(LEN(VLOOKUP(B1307,Sheet2!$B$2:$G$96,6,FALSE))=0,"",VLOOKUP(B1307,Sheet2!$B$2:$G$96,6,FALSE))</f>
        <v/>
      </c>
      <c r="M1307" t="b">
        <f t="shared" si="63"/>
        <v>0</v>
      </c>
      <c r="N1307">
        <v>151</v>
      </c>
      <c r="O1307" t="b">
        <f>VLOOKUP(A1307,Sheet2!$A$2:$G$74,5,FALSE)</f>
        <v>0</v>
      </c>
    </row>
    <row r="1308" spans="1:15" x14ac:dyDescent="0.25">
      <c r="A1308" s="6" t="s">
        <v>101</v>
      </c>
      <c r="B1308" t="str">
        <f>VLOOKUP($A1308,Sheet2!$A$2:$B$82,2,FALSE)</f>
        <v>PCB 101</v>
      </c>
      <c r="C1308" s="6" t="s">
        <v>120</v>
      </c>
      <c r="D1308" t="str">
        <f>VLOOKUP(A1308,Sheet2!$A$2:$G$96,3,FALSE)</f>
        <v>org milj</v>
      </c>
      <c r="E1308" t="str">
        <f>VLOOKUP(A1308,Sheet2!$A$2:$G$96,4,FALSE)</f>
        <v>PCB</v>
      </c>
      <c r="F1308" s="1">
        <v>45055</v>
      </c>
      <c r="G1308" t="str">
        <f t="shared" si="64"/>
        <v>ut</v>
      </c>
      <c r="H1308" s="6" t="s">
        <v>127</v>
      </c>
      <c r="I1308" t="b">
        <f t="shared" si="62"/>
        <v>1</v>
      </c>
      <c r="J1308" s="9">
        <v>7.5000000000000002E-4</v>
      </c>
      <c r="K1308" t="str">
        <f>IF(LEN(VLOOKUP(B1308,Sheet2!$B$2:$G$96,5,FALSE))=0,"",VLOOKUP(B1308,Sheet2!$B$2:$G$96,5,FALSE))</f>
        <v/>
      </c>
      <c r="L1308" t="str">
        <f>IF(LEN(VLOOKUP(B1308,Sheet2!$B$2:$G$96,6,FALSE))=0,"",VLOOKUP(B1308,Sheet2!$B$2:$G$96,6,FALSE))</f>
        <v/>
      </c>
      <c r="M1308" t="b">
        <f t="shared" si="63"/>
        <v>0</v>
      </c>
      <c r="N1308">
        <v>151</v>
      </c>
      <c r="O1308" t="b">
        <f>VLOOKUP(A1308,Sheet2!$A$2:$G$74,5,FALSE)</f>
        <v>0</v>
      </c>
    </row>
    <row r="1309" spans="1:15" x14ac:dyDescent="0.25">
      <c r="A1309" s="6" t="s">
        <v>102</v>
      </c>
      <c r="B1309" t="str">
        <f>VLOOKUP($A1309,Sheet2!$A$2:$B$82,2,FALSE)</f>
        <v>PCB 118</v>
      </c>
      <c r="C1309" s="6" t="s">
        <v>120</v>
      </c>
      <c r="D1309" t="str">
        <f>VLOOKUP(A1309,Sheet2!$A$2:$G$96,3,FALSE)</f>
        <v>org milj</v>
      </c>
      <c r="E1309" t="str">
        <f>VLOOKUP(A1309,Sheet2!$A$2:$G$96,4,FALSE)</f>
        <v>PCB</v>
      </c>
      <c r="F1309" s="1">
        <v>45055</v>
      </c>
      <c r="G1309" t="str">
        <f t="shared" si="64"/>
        <v>ut</v>
      </c>
      <c r="H1309" s="6" t="s">
        <v>126</v>
      </c>
      <c r="I1309" t="b">
        <f t="shared" si="62"/>
        <v>1</v>
      </c>
      <c r="J1309" s="9">
        <v>1.1000000000000001E-3</v>
      </c>
      <c r="K1309" t="str">
        <f>IF(LEN(VLOOKUP(B1309,Sheet2!$B$2:$G$96,5,FALSE))=0,"",VLOOKUP(B1309,Sheet2!$B$2:$G$96,5,FALSE))</f>
        <v/>
      </c>
      <c r="L1309" t="str">
        <f>IF(LEN(VLOOKUP(B1309,Sheet2!$B$2:$G$96,6,FALSE))=0,"",VLOOKUP(B1309,Sheet2!$B$2:$G$96,6,FALSE))</f>
        <v/>
      </c>
      <c r="M1309" t="b">
        <f t="shared" si="63"/>
        <v>0</v>
      </c>
      <c r="N1309">
        <v>151</v>
      </c>
      <c r="O1309" t="b">
        <f>VLOOKUP(A1309,Sheet2!$A$2:$G$74,5,FALSE)</f>
        <v>0</v>
      </c>
    </row>
    <row r="1310" spans="1:15" x14ac:dyDescent="0.25">
      <c r="A1310" s="6" t="s">
        <v>103</v>
      </c>
      <c r="B1310" t="str">
        <f>VLOOKUP($A1310,Sheet2!$A$2:$B$82,2,FALSE)</f>
        <v>PCB 138</v>
      </c>
      <c r="C1310" s="6" t="s">
        <v>120</v>
      </c>
      <c r="D1310" t="str">
        <f>VLOOKUP(A1310,Sheet2!$A$2:$G$96,3,FALSE)</f>
        <v>org milj</v>
      </c>
      <c r="E1310" t="str">
        <f>VLOOKUP(A1310,Sheet2!$A$2:$G$96,4,FALSE)</f>
        <v>PCB</v>
      </c>
      <c r="F1310" s="1">
        <v>45055</v>
      </c>
      <c r="G1310" t="str">
        <f t="shared" si="64"/>
        <v>ut</v>
      </c>
      <c r="H1310" s="6" t="s">
        <v>128</v>
      </c>
      <c r="I1310" t="b">
        <f t="shared" si="62"/>
        <v>1</v>
      </c>
      <c r="J1310" s="9">
        <v>1.1999999999999999E-3</v>
      </c>
      <c r="K1310" t="str">
        <f>IF(LEN(VLOOKUP(B1310,Sheet2!$B$2:$G$96,5,FALSE))=0,"",VLOOKUP(B1310,Sheet2!$B$2:$G$96,5,FALSE))</f>
        <v/>
      </c>
      <c r="L1310" t="str">
        <f>IF(LEN(VLOOKUP(B1310,Sheet2!$B$2:$G$96,6,FALSE))=0,"",VLOOKUP(B1310,Sheet2!$B$2:$G$96,6,FALSE))</f>
        <v/>
      </c>
      <c r="M1310" t="b">
        <f t="shared" si="63"/>
        <v>0</v>
      </c>
      <c r="N1310">
        <v>151</v>
      </c>
      <c r="O1310" t="b">
        <f>VLOOKUP(A1310,Sheet2!$A$2:$G$74,5,FALSE)</f>
        <v>0</v>
      </c>
    </row>
    <row r="1311" spans="1:15" x14ac:dyDescent="0.25">
      <c r="A1311" s="6" t="s">
        <v>104</v>
      </c>
      <c r="B1311" t="str">
        <f>VLOOKUP($A1311,Sheet2!$A$2:$B$82,2,FALSE)</f>
        <v>PCB 153</v>
      </c>
      <c r="C1311" s="6" t="s">
        <v>120</v>
      </c>
      <c r="D1311" t="str">
        <f>VLOOKUP(A1311,Sheet2!$A$2:$G$96,3,FALSE)</f>
        <v>org milj</v>
      </c>
      <c r="E1311" t="str">
        <f>VLOOKUP(A1311,Sheet2!$A$2:$G$96,4,FALSE)</f>
        <v>PCB</v>
      </c>
      <c r="F1311" s="1">
        <v>45055</v>
      </c>
      <c r="G1311" t="str">
        <f t="shared" si="64"/>
        <v>ut</v>
      </c>
      <c r="H1311" s="6" t="s">
        <v>126</v>
      </c>
      <c r="I1311" t="b">
        <f t="shared" si="62"/>
        <v>1</v>
      </c>
      <c r="J1311" s="9">
        <v>1.1000000000000001E-3</v>
      </c>
      <c r="K1311" t="str">
        <f>IF(LEN(VLOOKUP(B1311,Sheet2!$B$2:$G$96,5,FALSE))=0,"",VLOOKUP(B1311,Sheet2!$B$2:$G$96,5,FALSE))</f>
        <v/>
      </c>
      <c r="L1311" t="str">
        <f>IF(LEN(VLOOKUP(B1311,Sheet2!$B$2:$G$96,6,FALSE))=0,"",VLOOKUP(B1311,Sheet2!$B$2:$G$96,6,FALSE))</f>
        <v/>
      </c>
      <c r="M1311" t="b">
        <f t="shared" si="63"/>
        <v>0</v>
      </c>
      <c r="N1311">
        <v>151</v>
      </c>
      <c r="O1311" t="b">
        <f>VLOOKUP(A1311,Sheet2!$A$2:$G$74,5,FALSE)</f>
        <v>0</v>
      </c>
    </row>
    <row r="1312" spans="1:15" x14ac:dyDescent="0.25">
      <c r="A1312" s="6" t="s">
        <v>105</v>
      </c>
      <c r="B1312" t="str">
        <f>VLOOKUP($A1312,Sheet2!$A$2:$B$82,2,FALSE)</f>
        <v>PCB 180</v>
      </c>
      <c r="C1312" s="6" t="s">
        <v>120</v>
      </c>
      <c r="D1312" t="str">
        <f>VLOOKUP(A1312,Sheet2!$A$2:$G$96,3,FALSE)</f>
        <v>org milj</v>
      </c>
      <c r="E1312" t="str">
        <f>VLOOKUP(A1312,Sheet2!$A$2:$G$96,4,FALSE)</f>
        <v>PCB</v>
      </c>
      <c r="F1312" s="1">
        <v>45055</v>
      </c>
      <c r="G1312" t="str">
        <f t="shared" si="64"/>
        <v>ut</v>
      </c>
      <c r="H1312" s="6" t="s">
        <v>129</v>
      </c>
      <c r="I1312" t="b">
        <f t="shared" si="62"/>
        <v>1</v>
      </c>
      <c r="J1312" s="9">
        <v>9.5E-4</v>
      </c>
      <c r="K1312">
        <f>IF(LEN(VLOOKUP(B1312,Sheet2!$B$2:$G$96,5,FALSE))=0,"",VLOOKUP(B1312,Sheet2!$B$2:$G$96,5,FALSE))</f>
        <v>500</v>
      </c>
      <c r="L1312" t="str">
        <f>IF(LEN(VLOOKUP(B1312,Sheet2!$B$2:$G$96,6,FALSE))=0,"",VLOOKUP(B1312,Sheet2!$B$2:$G$96,6,FALSE))</f>
        <v/>
      </c>
      <c r="M1312" t="b">
        <f t="shared" si="63"/>
        <v>0</v>
      </c>
      <c r="N1312">
        <v>151</v>
      </c>
      <c r="O1312" t="b">
        <f>VLOOKUP(A1312,Sheet2!$A$2:$G$74,5,FALSE)</f>
        <v>0</v>
      </c>
    </row>
    <row r="1313" spans="1:15" x14ac:dyDescent="0.25">
      <c r="A1313" s="6" t="s">
        <v>106</v>
      </c>
      <c r="B1313" t="str">
        <f>VLOOKUP($A1313,Sheet2!$A$2:$B$82,2,FALSE)</f>
        <v>Sum PCB-7</v>
      </c>
      <c r="C1313" s="6" t="s">
        <v>120</v>
      </c>
      <c r="D1313" t="str">
        <f>VLOOKUP(A1313,Sheet2!$A$2:$G$96,3,FALSE)</f>
        <v>org milj</v>
      </c>
      <c r="E1313" t="str">
        <f>VLOOKUP(A1313,Sheet2!$A$2:$G$96,4,FALSE)</f>
        <v>PCB</v>
      </c>
      <c r="F1313" s="1">
        <v>45055</v>
      </c>
      <c r="G1313" t="str">
        <f t="shared" si="64"/>
        <v>ut</v>
      </c>
      <c r="H1313" s="6" t="s">
        <v>130</v>
      </c>
      <c r="I1313" t="b">
        <f t="shared" si="62"/>
        <v>1</v>
      </c>
      <c r="J1313" s="9">
        <v>3.65E-3</v>
      </c>
      <c r="K1313" t="str">
        <f>IF(LEN(VLOOKUP(B1313,Sheet2!$B$2:$G$96,5,FALSE))=0,"",VLOOKUP(B1313,Sheet2!$B$2:$G$96,5,FALSE))</f>
        <v/>
      </c>
      <c r="L1313" t="str">
        <f>IF(LEN(VLOOKUP(B1313,Sheet2!$B$2:$G$96,6,FALSE))=0,"",VLOOKUP(B1313,Sheet2!$B$2:$G$96,6,FALSE))</f>
        <v/>
      </c>
      <c r="M1313" t="b">
        <f t="shared" si="63"/>
        <v>0</v>
      </c>
      <c r="N1313">
        <v>151</v>
      </c>
      <c r="O1313" t="b">
        <f>VLOOKUP(A1313,Sheet2!$A$2:$G$74,5,FALSE)</f>
        <v>0</v>
      </c>
    </row>
    <row r="1314" spans="1:15" x14ac:dyDescent="0.25">
      <c r="A1314" s="6" t="s">
        <v>99</v>
      </c>
      <c r="B1314" t="str">
        <f>VLOOKUP($A1314,Sheet2!$A$2:$B$82,2,FALSE)</f>
        <v>PCB 28</v>
      </c>
      <c r="C1314" s="6" t="s">
        <v>121</v>
      </c>
      <c r="D1314" t="str">
        <f>VLOOKUP(A1314,Sheet2!$A$2:$G$96,3,FALSE)</f>
        <v>org milj</v>
      </c>
      <c r="E1314" t="str">
        <f>VLOOKUP(A1314,Sheet2!$A$2:$G$96,4,FALSE)</f>
        <v>PCB</v>
      </c>
      <c r="F1314" s="1">
        <v>45055</v>
      </c>
      <c r="G1314" t="str">
        <f t="shared" si="64"/>
        <v>ut</v>
      </c>
      <c r="H1314" s="6" t="s">
        <v>119</v>
      </c>
      <c r="I1314" t="b">
        <f t="shared" si="62"/>
        <v>1</v>
      </c>
      <c r="J1314" s="9" t="s">
        <v>119</v>
      </c>
      <c r="K1314" t="str">
        <f>IF(LEN(VLOOKUP(B1314,Sheet2!$B$2:$G$96,5,FALSE))=0,"",VLOOKUP(B1314,Sheet2!$B$2:$G$96,5,FALSE))</f>
        <v/>
      </c>
      <c r="L1314" t="str">
        <f>IF(LEN(VLOOKUP(B1314,Sheet2!$B$2:$G$96,6,FALSE))=0,"",VLOOKUP(B1314,Sheet2!$B$2:$G$96,6,FALSE))</f>
        <v/>
      </c>
      <c r="M1314" t="b">
        <f t="shared" si="63"/>
        <v>0</v>
      </c>
      <c r="N1314">
        <v>151</v>
      </c>
      <c r="O1314" t="b">
        <f>VLOOKUP(A1314,Sheet2!$A$2:$G$74,5,FALSE)</f>
        <v>0</v>
      </c>
    </row>
    <row r="1315" spans="1:15" x14ac:dyDescent="0.25">
      <c r="A1315" s="6" t="s">
        <v>100</v>
      </c>
      <c r="B1315" t="str">
        <f>VLOOKUP($A1315,Sheet2!$A$2:$B$82,2,FALSE)</f>
        <v>PCB 52</v>
      </c>
      <c r="C1315" s="6" t="s">
        <v>121</v>
      </c>
      <c r="D1315" t="str">
        <f>VLOOKUP(A1315,Sheet2!$A$2:$G$96,3,FALSE)</f>
        <v>org milj</v>
      </c>
      <c r="E1315" t="str">
        <f>VLOOKUP(A1315,Sheet2!$A$2:$G$96,4,FALSE)</f>
        <v>PCB</v>
      </c>
      <c r="F1315" s="1">
        <v>45055</v>
      </c>
      <c r="G1315" t="str">
        <f t="shared" si="64"/>
        <v>ut</v>
      </c>
      <c r="H1315" s="6" t="s">
        <v>119</v>
      </c>
      <c r="I1315" t="b">
        <f t="shared" si="62"/>
        <v>1</v>
      </c>
      <c r="J1315" s="9" t="s">
        <v>119</v>
      </c>
      <c r="K1315" t="str">
        <f>IF(LEN(VLOOKUP(B1315,Sheet2!$B$2:$G$96,5,FALSE))=0,"",VLOOKUP(B1315,Sheet2!$B$2:$G$96,5,FALSE))</f>
        <v/>
      </c>
      <c r="L1315" t="str">
        <f>IF(LEN(VLOOKUP(B1315,Sheet2!$B$2:$G$96,6,FALSE))=0,"",VLOOKUP(B1315,Sheet2!$B$2:$G$96,6,FALSE))</f>
        <v/>
      </c>
      <c r="M1315" t="b">
        <f t="shared" si="63"/>
        <v>0</v>
      </c>
      <c r="N1315">
        <v>151</v>
      </c>
      <c r="O1315" t="b">
        <f>VLOOKUP(A1315,Sheet2!$A$2:$G$74,5,FALSE)</f>
        <v>0</v>
      </c>
    </row>
    <row r="1316" spans="1:15" x14ac:dyDescent="0.25">
      <c r="A1316" s="6" t="s">
        <v>101</v>
      </c>
      <c r="B1316" t="str">
        <f>VLOOKUP($A1316,Sheet2!$A$2:$B$82,2,FALSE)</f>
        <v>PCB 101</v>
      </c>
      <c r="C1316" s="6" t="s">
        <v>121</v>
      </c>
      <c r="D1316" t="str">
        <f>VLOOKUP(A1316,Sheet2!$A$2:$G$96,3,FALSE)</f>
        <v>org milj</v>
      </c>
      <c r="E1316" t="str">
        <f>VLOOKUP(A1316,Sheet2!$A$2:$G$96,4,FALSE)</f>
        <v>PCB</v>
      </c>
      <c r="F1316" s="1">
        <v>45055</v>
      </c>
      <c r="G1316" t="str">
        <f t="shared" si="64"/>
        <v>ut</v>
      </c>
      <c r="H1316" s="6" t="s">
        <v>119</v>
      </c>
      <c r="I1316" t="b">
        <f t="shared" si="62"/>
        <v>1</v>
      </c>
      <c r="J1316" s="9" t="s">
        <v>119</v>
      </c>
      <c r="K1316" t="str">
        <f>IF(LEN(VLOOKUP(B1316,Sheet2!$B$2:$G$96,5,FALSE))=0,"",VLOOKUP(B1316,Sheet2!$B$2:$G$96,5,FALSE))</f>
        <v/>
      </c>
      <c r="L1316" t="str">
        <f>IF(LEN(VLOOKUP(B1316,Sheet2!$B$2:$G$96,6,FALSE))=0,"",VLOOKUP(B1316,Sheet2!$B$2:$G$96,6,FALSE))</f>
        <v/>
      </c>
      <c r="M1316" t="b">
        <f t="shared" si="63"/>
        <v>0</v>
      </c>
      <c r="N1316">
        <v>151</v>
      </c>
      <c r="O1316" t="b">
        <f>VLOOKUP(A1316,Sheet2!$A$2:$G$74,5,FALSE)</f>
        <v>0</v>
      </c>
    </row>
    <row r="1317" spans="1:15" x14ac:dyDescent="0.25">
      <c r="A1317" s="6" t="s">
        <v>102</v>
      </c>
      <c r="B1317" t="str">
        <f>VLOOKUP($A1317,Sheet2!$A$2:$B$82,2,FALSE)</f>
        <v>PCB 118</v>
      </c>
      <c r="C1317" s="6" t="s">
        <v>121</v>
      </c>
      <c r="D1317" t="str">
        <f>VLOOKUP(A1317,Sheet2!$A$2:$G$96,3,FALSE)</f>
        <v>org milj</v>
      </c>
      <c r="E1317" t="str">
        <f>VLOOKUP(A1317,Sheet2!$A$2:$G$96,4,FALSE)</f>
        <v>PCB</v>
      </c>
      <c r="F1317" s="1">
        <v>45055</v>
      </c>
      <c r="G1317" t="str">
        <f t="shared" si="64"/>
        <v>ut</v>
      </c>
      <c r="H1317" s="6" t="s">
        <v>119</v>
      </c>
      <c r="I1317" t="b">
        <f t="shared" si="62"/>
        <v>1</v>
      </c>
      <c r="J1317" s="9" t="s">
        <v>119</v>
      </c>
      <c r="K1317" t="str">
        <f>IF(LEN(VLOOKUP(B1317,Sheet2!$B$2:$G$96,5,FALSE))=0,"",VLOOKUP(B1317,Sheet2!$B$2:$G$96,5,FALSE))</f>
        <v/>
      </c>
      <c r="L1317" t="str">
        <f>IF(LEN(VLOOKUP(B1317,Sheet2!$B$2:$G$96,6,FALSE))=0,"",VLOOKUP(B1317,Sheet2!$B$2:$G$96,6,FALSE))</f>
        <v/>
      </c>
      <c r="M1317" t="b">
        <f t="shared" si="63"/>
        <v>0</v>
      </c>
      <c r="N1317">
        <v>151</v>
      </c>
      <c r="O1317" t="b">
        <f>VLOOKUP(A1317,Sheet2!$A$2:$G$74,5,FALSE)</f>
        <v>0</v>
      </c>
    </row>
    <row r="1318" spans="1:15" x14ac:dyDescent="0.25">
      <c r="A1318" s="6" t="s">
        <v>103</v>
      </c>
      <c r="B1318" t="str">
        <f>VLOOKUP($A1318,Sheet2!$A$2:$B$82,2,FALSE)</f>
        <v>PCB 138</v>
      </c>
      <c r="C1318" s="6" t="s">
        <v>121</v>
      </c>
      <c r="D1318" t="str">
        <f>VLOOKUP(A1318,Sheet2!$A$2:$G$96,3,FALSE)</f>
        <v>org milj</v>
      </c>
      <c r="E1318" t="str">
        <f>VLOOKUP(A1318,Sheet2!$A$2:$G$96,4,FALSE)</f>
        <v>PCB</v>
      </c>
      <c r="F1318" s="1">
        <v>45055</v>
      </c>
      <c r="G1318" t="str">
        <f t="shared" si="64"/>
        <v>ut</v>
      </c>
      <c r="H1318" s="6" t="s">
        <v>119</v>
      </c>
      <c r="I1318" t="b">
        <f t="shared" si="62"/>
        <v>1</v>
      </c>
      <c r="J1318" s="9" t="s">
        <v>119</v>
      </c>
      <c r="K1318" t="str">
        <f>IF(LEN(VLOOKUP(B1318,Sheet2!$B$2:$G$96,5,FALSE))=0,"",VLOOKUP(B1318,Sheet2!$B$2:$G$96,5,FALSE))</f>
        <v/>
      </c>
      <c r="L1318" t="str">
        <f>IF(LEN(VLOOKUP(B1318,Sheet2!$B$2:$G$96,6,FALSE))=0,"",VLOOKUP(B1318,Sheet2!$B$2:$G$96,6,FALSE))</f>
        <v/>
      </c>
      <c r="M1318" t="b">
        <f t="shared" si="63"/>
        <v>0</v>
      </c>
      <c r="N1318">
        <v>151</v>
      </c>
      <c r="O1318" t="b">
        <f>VLOOKUP(A1318,Sheet2!$A$2:$G$74,5,FALSE)</f>
        <v>0</v>
      </c>
    </row>
    <row r="1319" spans="1:15" x14ac:dyDescent="0.25">
      <c r="A1319" s="6" t="s">
        <v>104</v>
      </c>
      <c r="B1319" t="str">
        <f>VLOOKUP($A1319,Sheet2!$A$2:$B$82,2,FALSE)</f>
        <v>PCB 153</v>
      </c>
      <c r="C1319" s="6" t="s">
        <v>121</v>
      </c>
      <c r="D1319" t="str">
        <f>VLOOKUP(A1319,Sheet2!$A$2:$G$96,3,FALSE)</f>
        <v>org milj</v>
      </c>
      <c r="E1319" t="str">
        <f>VLOOKUP(A1319,Sheet2!$A$2:$G$96,4,FALSE)</f>
        <v>PCB</v>
      </c>
      <c r="F1319" s="1">
        <v>45055</v>
      </c>
      <c r="G1319" t="str">
        <f t="shared" si="64"/>
        <v>ut</v>
      </c>
      <c r="H1319" s="6" t="s">
        <v>119</v>
      </c>
      <c r="I1319" t="b">
        <f t="shared" si="62"/>
        <v>1</v>
      </c>
      <c r="J1319" s="9" t="s">
        <v>119</v>
      </c>
      <c r="K1319" t="str">
        <f>IF(LEN(VLOOKUP(B1319,Sheet2!$B$2:$G$96,5,FALSE))=0,"",VLOOKUP(B1319,Sheet2!$B$2:$G$96,5,FALSE))</f>
        <v/>
      </c>
      <c r="L1319" t="str">
        <f>IF(LEN(VLOOKUP(B1319,Sheet2!$B$2:$G$96,6,FALSE))=0,"",VLOOKUP(B1319,Sheet2!$B$2:$G$96,6,FALSE))</f>
        <v/>
      </c>
      <c r="M1319" t="b">
        <f t="shared" si="63"/>
        <v>0</v>
      </c>
      <c r="N1319">
        <v>151</v>
      </c>
      <c r="O1319" t="b">
        <f>VLOOKUP(A1319,Sheet2!$A$2:$G$74,5,FALSE)</f>
        <v>0</v>
      </c>
    </row>
    <row r="1320" spans="1:15" x14ac:dyDescent="0.25">
      <c r="A1320" s="6" t="s">
        <v>105</v>
      </c>
      <c r="B1320" t="str">
        <f>VLOOKUP($A1320,Sheet2!$A$2:$B$82,2,FALSE)</f>
        <v>PCB 180</v>
      </c>
      <c r="C1320" s="6" t="s">
        <v>121</v>
      </c>
      <c r="D1320" t="str">
        <f>VLOOKUP(A1320,Sheet2!$A$2:$G$96,3,FALSE)</f>
        <v>org milj</v>
      </c>
      <c r="E1320" t="str">
        <f>VLOOKUP(A1320,Sheet2!$A$2:$G$96,4,FALSE)</f>
        <v>PCB</v>
      </c>
      <c r="F1320" s="1">
        <v>45055</v>
      </c>
      <c r="G1320" t="str">
        <f t="shared" si="64"/>
        <v>ut</v>
      </c>
      <c r="H1320" s="6" t="s">
        <v>119</v>
      </c>
      <c r="I1320" t="b">
        <f t="shared" ref="I1320:I1375" si="65">IF(ISBLANK(H1320),"",IF(ISNUMBER(H1320),FALSE,TRUE))</f>
        <v>1</v>
      </c>
      <c r="J1320" s="9" t="s">
        <v>119</v>
      </c>
      <c r="K1320">
        <f>IF(LEN(VLOOKUP(B1320,Sheet2!$B$2:$G$96,5,FALSE))=0,"",VLOOKUP(B1320,Sheet2!$B$2:$G$96,5,FALSE))</f>
        <v>500</v>
      </c>
      <c r="L1320" t="str">
        <f>IF(LEN(VLOOKUP(B1320,Sheet2!$B$2:$G$96,6,FALSE))=0,"",VLOOKUP(B1320,Sheet2!$B$2:$G$96,6,FALSE))</f>
        <v/>
      </c>
      <c r="M1320" t="b">
        <f t="shared" ref="M1320:M1375" si="66">IF(ISBLANK(J1320),"",IF(J1320&gt;K1320,TRUE,FALSE))</f>
        <v>1</v>
      </c>
      <c r="N1320">
        <v>151</v>
      </c>
      <c r="O1320" t="b">
        <f>VLOOKUP(A1320,Sheet2!$A$2:$G$74,5,FALSE)</f>
        <v>0</v>
      </c>
    </row>
    <row r="1321" spans="1:15" x14ac:dyDescent="0.25">
      <c r="A1321" s="6" t="s">
        <v>106</v>
      </c>
      <c r="B1321" t="str">
        <f>VLOOKUP($A1321,Sheet2!$A$2:$B$82,2,FALSE)</f>
        <v>Sum PCB-7</v>
      </c>
      <c r="C1321" s="6" t="s">
        <v>121</v>
      </c>
      <c r="D1321" t="str">
        <f>VLOOKUP(A1321,Sheet2!$A$2:$G$96,3,FALSE)</f>
        <v>org milj</v>
      </c>
      <c r="E1321" t="str">
        <f>VLOOKUP(A1321,Sheet2!$A$2:$G$96,4,FALSE)</f>
        <v>PCB</v>
      </c>
      <c r="F1321" s="1">
        <v>45055</v>
      </c>
      <c r="G1321" t="str">
        <f t="shared" ref="G1321:G1376" si="67">IF(N1321=152,"inn",IF(N1321=151,"ut",IF(N1321=153,"slamtank")))</f>
        <v>ut</v>
      </c>
      <c r="H1321" s="6" t="s">
        <v>119</v>
      </c>
      <c r="I1321" t="b">
        <f t="shared" si="65"/>
        <v>1</v>
      </c>
      <c r="J1321" s="9" t="s">
        <v>119</v>
      </c>
      <c r="K1321" t="str">
        <f>IF(LEN(VLOOKUP(B1321,Sheet2!$B$2:$G$96,5,FALSE))=0,"",VLOOKUP(B1321,Sheet2!$B$2:$G$96,5,FALSE))</f>
        <v/>
      </c>
      <c r="L1321" t="str">
        <f>IF(LEN(VLOOKUP(B1321,Sheet2!$B$2:$G$96,6,FALSE))=0,"",VLOOKUP(B1321,Sheet2!$B$2:$G$96,6,FALSE))</f>
        <v/>
      </c>
      <c r="M1321" t="b">
        <f t="shared" si="66"/>
        <v>0</v>
      </c>
      <c r="N1321">
        <v>151</v>
      </c>
      <c r="O1321" t="b">
        <f>VLOOKUP(A1321,Sheet2!$A$2:$G$74,5,FALSE)</f>
        <v>0</v>
      </c>
    </row>
    <row r="1322" spans="1:15" x14ac:dyDescent="0.25">
      <c r="A1322" s="6" t="s">
        <v>107</v>
      </c>
      <c r="B1322" t="str">
        <f>VLOOKUP($A1322,Sheet2!$A$2:$B$82,2,FALSE)</f>
        <v>Nap</v>
      </c>
      <c r="C1322" s="6" t="s">
        <v>121</v>
      </c>
      <c r="D1322" t="str">
        <f>VLOOKUP(A1322,Sheet2!$A$2:$G$96,3,FALSE)</f>
        <v>org milj</v>
      </c>
      <c r="E1322" t="str">
        <f>VLOOKUP(A1322,Sheet2!$A$2:$G$96,4,FALSE)</f>
        <v>PAH</v>
      </c>
      <c r="F1322" s="1">
        <v>45055</v>
      </c>
      <c r="G1322" t="str">
        <f t="shared" si="67"/>
        <v>ut</v>
      </c>
      <c r="H1322" s="6" t="s">
        <v>119</v>
      </c>
      <c r="I1322" t="b">
        <f t="shared" si="65"/>
        <v>1</v>
      </c>
      <c r="J1322" s="9" t="s">
        <v>119</v>
      </c>
      <c r="K1322" t="str">
        <f>IF(LEN(VLOOKUP(B1322,Sheet2!$B$2:$G$96,5,FALSE))=0,"",VLOOKUP(B1322,Sheet2!$B$2:$G$96,5,FALSE))</f>
        <v/>
      </c>
      <c r="L1322" t="str">
        <f>IF(LEN(VLOOKUP(B1322,Sheet2!$B$2:$G$96,6,FALSE))=0,"",VLOOKUP(B1322,Sheet2!$B$2:$G$96,6,FALSE))</f>
        <v/>
      </c>
      <c r="M1322" t="b">
        <f t="shared" si="66"/>
        <v>0</v>
      </c>
      <c r="N1322">
        <v>151</v>
      </c>
      <c r="O1322" t="b">
        <f>VLOOKUP(A1322,Sheet2!$A$2:$G$74,5,FALSE)</f>
        <v>0</v>
      </c>
    </row>
    <row r="1323" spans="1:15" x14ac:dyDescent="0.25">
      <c r="A1323" s="6" t="s">
        <v>108</v>
      </c>
      <c r="B1323" t="str">
        <f>VLOOKUP($A1323,Sheet2!$A$2:$B$82,2,FALSE)</f>
        <v>Acy</v>
      </c>
      <c r="C1323" s="6" t="s">
        <v>121</v>
      </c>
      <c r="D1323" t="str">
        <f>VLOOKUP(A1323,Sheet2!$A$2:$G$96,3,FALSE)</f>
        <v>org milj</v>
      </c>
      <c r="E1323" t="str">
        <f>VLOOKUP(A1323,Sheet2!$A$2:$G$96,4,FALSE)</f>
        <v>PAH</v>
      </c>
      <c r="F1323" s="1">
        <v>45055</v>
      </c>
      <c r="G1323" t="str">
        <f t="shared" si="67"/>
        <v>ut</v>
      </c>
      <c r="H1323" s="6" t="s">
        <v>119</v>
      </c>
      <c r="I1323" t="b">
        <f t="shared" si="65"/>
        <v>1</v>
      </c>
      <c r="J1323" s="9" t="s">
        <v>119</v>
      </c>
      <c r="K1323" t="str">
        <f>IF(LEN(VLOOKUP(B1323,Sheet2!$B$2:$G$96,5,FALSE))=0,"",VLOOKUP(B1323,Sheet2!$B$2:$G$96,5,FALSE))</f>
        <v/>
      </c>
      <c r="L1323" t="str">
        <f>IF(LEN(VLOOKUP(B1323,Sheet2!$B$2:$G$96,6,FALSE))=0,"",VLOOKUP(B1323,Sheet2!$B$2:$G$96,6,FALSE))</f>
        <v/>
      </c>
      <c r="M1323" t="b">
        <f t="shared" si="66"/>
        <v>0</v>
      </c>
      <c r="N1323">
        <v>151</v>
      </c>
      <c r="O1323" t="b">
        <f>VLOOKUP(A1323,Sheet2!$A$2:$G$74,5,FALSE)</f>
        <v>0</v>
      </c>
    </row>
    <row r="1324" spans="1:15" x14ac:dyDescent="0.25">
      <c r="A1324" s="6" t="s">
        <v>109</v>
      </c>
      <c r="B1324" t="str">
        <f>VLOOKUP($A1324,Sheet2!$A$2:$B$82,2,FALSE)</f>
        <v>Ace</v>
      </c>
      <c r="C1324" s="6" t="s">
        <v>121</v>
      </c>
      <c r="D1324" t="str">
        <f>VLOOKUP(A1324,Sheet2!$A$2:$G$96,3,FALSE)</f>
        <v>org milj</v>
      </c>
      <c r="E1324" t="str">
        <f>VLOOKUP(A1324,Sheet2!$A$2:$G$96,4,FALSE)</f>
        <v>PAH</v>
      </c>
      <c r="F1324" s="1">
        <v>45055</v>
      </c>
      <c r="G1324" t="str">
        <f t="shared" si="67"/>
        <v>ut</v>
      </c>
      <c r="H1324" s="6" t="s">
        <v>119</v>
      </c>
      <c r="I1324" t="b">
        <f t="shared" si="65"/>
        <v>1</v>
      </c>
      <c r="J1324" s="9" t="s">
        <v>119</v>
      </c>
      <c r="K1324" t="str">
        <f>IF(LEN(VLOOKUP(B1324,Sheet2!$B$2:$G$96,5,FALSE))=0,"",VLOOKUP(B1324,Sheet2!$B$2:$G$96,5,FALSE))</f>
        <v/>
      </c>
      <c r="L1324" t="str">
        <f>IF(LEN(VLOOKUP(B1324,Sheet2!$B$2:$G$96,6,FALSE))=0,"",VLOOKUP(B1324,Sheet2!$B$2:$G$96,6,FALSE))</f>
        <v/>
      </c>
      <c r="M1324" t="b">
        <f t="shared" si="66"/>
        <v>0</v>
      </c>
      <c r="N1324">
        <v>151</v>
      </c>
      <c r="O1324" t="b">
        <f>VLOOKUP(A1324,Sheet2!$A$2:$G$74,5,FALSE)</f>
        <v>0</v>
      </c>
    </row>
    <row r="1325" spans="1:15" x14ac:dyDescent="0.25">
      <c r="A1325" s="6" t="s">
        <v>110</v>
      </c>
      <c r="B1325" t="str">
        <f>VLOOKUP($A1325,Sheet2!$A$2:$B$82,2,FALSE)</f>
        <v>Flu</v>
      </c>
      <c r="C1325" s="6" t="s">
        <v>121</v>
      </c>
      <c r="D1325" t="str">
        <f>VLOOKUP(A1325,Sheet2!$A$2:$G$96,3,FALSE)</f>
        <v>org milj</v>
      </c>
      <c r="E1325" t="str">
        <f>VLOOKUP(A1325,Sheet2!$A$2:$G$96,4,FALSE)</f>
        <v>PAH</v>
      </c>
      <c r="F1325" s="1">
        <v>45055</v>
      </c>
      <c r="G1325" t="str">
        <f t="shared" si="67"/>
        <v>ut</v>
      </c>
      <c r="H1325" s="6" t="s">
        <v>119</v>
      </c>
      <c r="I1325" t="b">
        <f t="shared" si="65"/>
        <v>1</v>
      </c>
      <c r="J1325" s="9" t="s">
        <v>119</v>
      </c>
      <c r="K1325" t="str">
        <f>IF(LEN(VLOOKUP(B1325,Sheet2!$B$2:$G$96,5,FALSE))=0,"",VLOOKUP(B1325,Sheet2!$B$2:$G$96,5,FALSE))</f>
        <v/>
      </c>
      <c r="L1325" t="str">
        <f>IF(LEN(VLOOKUP(B1325,Sheet2!$B$2:$G$96,6,FALSE))=0,"",VLOOKUP(B1325,Sheet2!$B$2:$G$96,6,FALSE))</f>
        <v/>
      </c>
      <c r="M1325" t="b">
        <f t="shared" si="66"/>
        <v>0</v>
      </c>
      <c r="N1325">
        <v>151</v>
      </c>
      <c r="O1325" t="b">
        <f>VLOOKUP(A1325,Sheet2!$A$2:$G$74,5,FALSE)</f>
        <v>0</v>
      </c>
    </row>
    <row r="1326" spans="1:15" x14ac:dyDescent="0.25">
      <c r="A1326" s="6" t="s">
        <v>111</v>
      </c>
      <c r="B1326" t="str">
        <f>VLOOKUP($A1326,Sheet2!$A$2:$B$82,2,FALSE)</f>
        <v>Phen</v>
      </c>
      <c r="C1326" s="6" t="s">
        <v>121</v>
      </c>
      <c r="D1326" t="str">
        <f>VLOOKUP(A1326,Sheet2!$A$2:$G$96,3,FALSE)</f>
        <v>org milj</v>
      </c>
      <c r="E1326" t="str">
        <f>VLOOKUP(A1326,Sheet2!$A$2:$G$96,4,FALSE)</f>
        <v>PAH</v>
      </c>
      <c r="F1326" s="1">
        <v>45055</v>
      </c>
      <c r="G1326" t="str">
        <f t="shared" si="67"/>
        <v>ut</v>
      </c>
      <c r="H1326" s="6" t="s">
        <v>119</v>
      </c>
      <c r="I1326" t="b">
        <f t="shared" si="65"/>
        <v>1</v>
      </c>
      <c r="J1326" s="9" t="s">
        <v>119</v>
      </c>
      <c r="K1326" t="str">
        <f>IF(LEN(VLOOKUP(B1326,Sheet2!$B$2:$G$96,5,FALSE))=0,"",VLOOKUP(B1326,Sheet2!$B$2:$G$96,5,FALSE))</f>
        <v/>
      </c>
      <c r="L1326" t="str">
        <f>IF(LEN(VLOOKUP(B1326,Sheet2!$B$2:$G$96,6,FALSE))=0,"",VLOOKUP(B1326,Sheet2!$B$2:$G$96,6,FALSE))</f>
        <v/>
      </c>
      <c r="M1326" t="b">
        <f t="shared" si="66"/>
        <v>0</v>
      </c>
      <c r="N1326">
        <v>151</v>
      </c>
      <c r="O1326" t="b">
        <f>VLOOKUP(A1326,Sheet2!$A$2:$G$74,5,FALSE)</f>
        <v>0</v>
      </c>
    </row>
    <row r="1327" spans="1:15" x14ac:dyDescent="0.25">
      <c r="A1327" s="6" t="s">
        <v>112</v>
      </c>
      <c r="B1327" t="str">
        <f>VLOOKUP($A1327,Sheet2!$A$2:$B$82,2,FALSE)</f>
        <v>Ant</v>
      </c>
      <c r="C1327" s="6" t="s">
        <v>121</v>
      </c>
      <c r="D1327" t="str">
        <f>VLOOKUP(A1327,Sheet2!$A$2:$G$96,3,FALSE)</f>
        <v>org milj</v>
      </c>
      <c r="E1327" t="str">
        <f>VLOOKUP(A1327,Sheet2!$A$2:$G$96,4,FALSE)</f>
        <v>PAH</v>
      </c>
      <c r="F1327" s="1">
        <v>45055</v>
      </c>
      <c r="G1327" t="str">
        <f t="shared" si="67"/>
        <v>ut</v>
      </c>
      <c r="H1327" s="6" t="s">
        <v>119</v>
      </c>
      <c r="I1327" t="b">
        <f t="shared" si="65"/>
        <v>1</v>
      </c>
      <c r="J1327" s="9" t="s">
        <v>119</v>
      </c>
      <c r="K1327" t="str">
        <f>IF(LEN(VLOOKUP(B1327,Sheet2!$B$2:$G$96,5,FALSE))=0,"",VLOOKUP(B1327,Sheet2!$B$2:$G$96,5,FALSE))</f>
        <v/>
      </c>
      <c r="L1327" t="str">
        <f>IF(LEN(VLOOKUP(B1327,Sheet2!$B$2:$G$96,6,FALSE))=0,"",VLOOKUP(B1327,Sheet2!$B$2:$G$96,6,FALSE))</f>
        <v/>
      </c>
      <c r="M1327" t="b">
        <f t="shared" si="66"/>
        <v>0</v>
      </c>
      <c r="N1327">
        <v>151</v>
      </c>
      <c r="O1327" t="b">
        <f>VLOOKUP(A1327,Sheet2!$A$2:$G$74,5,FALSE)</f>
        <v>0</v>
      </c>
    </row>
    <row r="1328" spans="1:15" x14ac:dyDescent="0.25">
      <c r="A1328" s="6" t="s">
        <v>113</v>
      </c>
      <c r="B1328" t="str">
        <f>VLOOKUP($A1328,Sheet2!$A$2:$B$82,2,FALSE)</f>
        <v>Flt</v>
      </c>
      <c r="C1328" s="6" t="s">
        <v>121</v>
      </c>
      <c r="D1328" t="str">
        <f>VLOOKUP(A1328,Sheet2!$A$2:$G$96,3,FALSE)</f>
        <v>org milj</v>
      </c>
      <c r="E1328" t="str">
        <f>VLOOKUP(A1328,Sheet2!$A$2:$G$96,4,FALSE)</f>
        <v>PAH</v>
      </c>
      <c r="F1328" s="1">
        <v>45055</v>
      </c>
      <c r="G1328" t="str">
        <f t="shared" si="67"/>
        <v>ut</v>
      </c>
      <c r="H1328" s="6" t="s">
        <v>119</v>
      </c>
      <c r="I1328" t="b">
        <f t="shared" si="65"/>
        <v>1</v>
      </c>
      <c r="J1328" s="9" t="s">
        <v>119</v>
      </c>
      <c r="K1328" t="str">
        <f>IF(LEN(VLOOKUP(B1328,Sheet2!$B$2:$G$96,5,FALSE))=0,"",VLOOKUP(B1328,Sheet2!$B$2:$G$96,5,FALSE))</f>
        <v/>
      </c>
      <c r="L1328" t="str">
        <f>IF(LEN(VLOOKUP(B1328,Sheet2!$B$2:$G$96,6,FALSE))=0,"",VLOOKUP(B1328,Sheet2!$B$2:$G$96,6,FALSE))</f>
        <v/>
      </c>
      <c r="M1328" t="b">
        <f t="shared" si="66"/>
        <v>0</v>
      </c>
      <c r="N1328">
        <v>151</v>
      </c>
      <c r="O1328" t="b">
        <f>VLOOKUP(A1328,Sheet2!$A$2:$G$74,5,FALSE)</f>
        <v>0</v>
      </c>
    </row>
    <row r="1329" spans="1:15" x14ac:dyDescent="0.25">
      <c r="A1329" s="6" t="s">
        <v>114</v>
      </c>
      <c r="B1329" t="str">
        <f>VLOOKUP($A1329,Sheet2!$A$2:$B$82,2,FALSE)</f>
        <v>Pyr</v>
      </c>
      <c r="C1329" s="6" t="s">
        <v>121</v>
      </c>
      <c r="D1329" t="str">
        <f>VLOOKUP(A1329,Sheet2!$A$2:$G$96,3,FALSE)</f>
        <v>org milj</v>
      </c>
      <c r="E1329" t="str">
        <f>VLOOKUP(A1329,Sheet2!$A$2:$G$96,4,FALSE)</f>
        <v>PAH</v>
      </c>
      <c r="F1329" s="1">
        <v>45055</v>
      </c>
      <c r="G1329" t="str">
        <f t="shared" si="67"/>
        <v>ut</v>
      </c>
      <c r="H1329" s="6" t="s">
        <v>119</v>
      </c>
      <c r="I1329" t="b">
        <f t="shared" si="65"/>
        <v>1</v>
      </c>
      <c r="J1329" s="9" t="s">
        <v>119</v>
      </c>
      <c r="K1329" t="str">
        <f>IF(LEN(VLOOKUP(B1329,Sheet2!$B$2:$G$96,5,FALSE))=0,"",VLOOKUP(B1329,Sheet2!$B$2:$G$96,5,FALSE))</f>
        <v/>
      </c>
      <c r="L1329" t="str">
        <f>IF(LEN(VLOOKUP(B1329,Sheet2!$B$2:$G$96,6,FALSE))=0,"",VLOOKUP(B1329,Sheet2!$B$2:$G$96,6,FALSE))</f>
        <v/>
      </c>
      <c r="M1329" t="b">
        <f t="shared" si="66"/>
        <v>0</v>
      </c>
      <c r="N1329">
        <v>151</v>
      </c>
      <c r="O1329" t="b">
        <f>VLOOKUP(A1329,Sheet2!$A$2:$G$74,5,FALSE)</f>
        <v>0</v>
      </c>
    </row>
    <row r="1330" spans="1:15" x14ac:dyDescent="0.25">
      <c r="A1330" s="6" t="s">
        <v>153</v>
      </c>
      <c r="B1330" t="str">
        <f>VLOOKUP($A1330,Sheet2!$A$2:$B$82,2,FALSE)</f>
        <v>B(a)A</v>
      </c>
      <c r="C1330" s="6" t="s">
        <v>121</v>
      </c>
      <c r="D1330" t="str">
        <f>VLOOKUP(A1330,Sheet2!$A$2:$G$96,3,FALSE)</f>
        <v>org milj</v>
      </c>
      <c r="E1330" t="str">
        <f>VLOOKUP(A1330,Sheet2!$A$2:$G$96,4,FALSE)</f>
        <v>PAH</v>
      </c>
      <c r="F1330" s="1">
        <v>45055</v>
      </c>
      <c r="G1330" t="str">
        <f t="shared" si="67"/>
        <v>ut</v>
      </c>
      <c r="H1330" s="6" t="s">
        <v>119</v>
      </c>
      <c r="I1330" t="b">
        <f t="shared" si="65"/>
        <v>1</v>
      </c>
      <c r="J1330" s="9" t="s">
        <v>119</v>
      </c>
      <c r="K1330" t="str">
        <f>IF(LEN(VLOOKUP(B1330,Sheet2!$B$2:$G$96,5,FALSE))=0,"",VLOOKUP(B1330,Sheet2!$B$2:$G$96,5,FALSE))</f>
        <v/>
      </c>
      <c r="L1330" t="str">
        <f>IF(LEN(VLOOKUP(B1330,Sheet2!$B$2:$G$96,6,FALSE))=0,"",VLOOKUP(B1330,Sheet2!$B$2:$G$96,6,FALSE))</f>
        <v/>
      </c>
      <c r="M1330" t="b">
        <f t="shared" si="66"/>
        <v>0</v>
      </c>
      <c r="N1330">
        <v>151</v>
      </c>
      <c r="O1330" t="b">
        <f>VLOOKUP(A1330,Sheet2!$A$2:$G$74,5,FALSE)</f>
        <v>0</v>
      </c>
    </row>
    <row r="1331" spans="1:15" x14ac:dyDescent="0.25">
      <c r="A1331" s="6" t="s">
        <v>154</v>
      </c>
      <c r="B1331" t="str">
        <f>VLOOKUP($A1331,Sheet2!$A$2:$B$82,2,FALSE)</f>
        <v>Cry</v>
      </c>
      <c r="C1331" s="6" t="s">
        <v>121</v>
      </c>
      <c r="D1331" t="str">
        <f>VLOOKUP(A1331,Sheet2!$A$2:$G$96,3,FALSE)</f>
        <v>org milj</v>
      </c>
      <c r="E1331" t="str">
        <f>VLOOKUP(A1331,Sheet2!$A$2:$G$96,4,FALSE)</f>
        <v>PAH</v>
      </c>
      <c r="F1331" s="1">
        <v>45055</v>
      </c>
      <c r="G1331" t="str">
        <f t="shared" si="67"/>
        <v>ut</v>
      </c>
      <c r="H1331" s="6" t="s">
        <v>119</v>
      </c>
      <c r="I1331" t="b">
        <f t="shared" si="65"/>
        <v>1</v>
      </c>
      <c r="J1331" s="9" t="s">
        <v>119</v>
      </c>
      <c r="K1331" t="str">
        <f>IF(LEN(VLOOKUP(B1331,Sheet2!$B$2:$G$96,5,FALSE))=0,"",VLOOKUP(B1331,Sheet2!$B$2:$G$96,5,FALSE))</f>
        <v/>
      </c>
      <c r="L1331" t="str">
        <f>IF(LEN(VLOOKUP(B1331,Sheet2!$B$2:$G$96,6,FALSE))=0,"",VLOOKUP(B1331,Sheet2!$B$2:$G$96,6,FALSE))</f>
        <v/>
      </c>
      <c r="M1331" t="b">
        <f t="shared" si="66"/>
        <v>0</v>
      </c>
      <c r="N1331">
        <v>151</v>
      </c>
      <c r="O1331" t="b">
        <f>VLOOKUP(A1331,Sheet2!$A$2:$G$74,5,FALSE)</f>
        <v>0</v>
      </c>
    </row>
    <row r="1332" spans="1:15" x14ac:dyDescent="0.25">
      <c r="A1332" s="6" t="s">
        <v>115</v>
      </c>
      <c r="B1332" t="str">
        <f>VLOOKUP($A1332,Sheet2!$A$2:$B$82,2,FALSE)</f>
        <v>B(b)F + B(j)F</v>
      </c>
      <c r="C1332" s="6" t="s">
        <v>121</v>
      </c>
      <c r="D1332" t="str">
        <f>VLOOKUP(A1332,Sheet2!$A$2:$G$96,3,FALSE)</f>
        <v>org milj</v>
      </c>
      <c r="E1332" t="str">
        <f>VLOOKUP(A1332,Sheet2!$A$2:$G$96,4,FALSE)</f>
        <v>PAH</v>
      </c>
      <c r="F1332" s="1">
        <v>45055</v>
      </c>
      <c r="G1332" t="str">
        <f t="shared" si="67"/>
        <v>ut</v>
      </c>
      <c r="H1332" s="6" t="s">
        <v>119</v>
      </c>
      <c r="I1332" t="b">
        <f t="shared" si="65"/>
        <v>1</v>
      </c>
      <c r="J1332" s="9" t="s">
        <v>119</v>
      </c>
      <c r="K1332" t="str">
        <f>IF(LEN(VLOOKUP(B1332,Sheet2!$B$2:$G$96,5,FALSE))=0,"",VLOOKUP(B1332,Sheet2!$B$2:$G$96,5,FALSE))</f>
        <v/>
      </c>
      <c r="L1332" t="str">
        <f>IF(LEN(VLOOKUP(B1332,Sheet2!$B$2:$G$96,6,FALSE))=0,"",VLOOKUP(B1332,Sheet2!$B$2:$G$96,6,FALSE))</f>
        <v/>
      </c>
      <c r="M1332" t="b">
        <f t="shared" si="66"/>
        <v>0</v>
      </c>
      <c r="N1332">
        <v>151</v>
      </c>
      <c r="O1332" t="b">
        <f>VLOOKUP(A1332,Sheet2!$A$2:$G$74,5,FALSE)</f>
        <v>0</v>
      </c>
    </row>
    <row r="1333" spans="1:15" x14ac:dyDescent="0.25">
      <c r="A1333" s="6" t="s">
        <v>155</v>
      </c>
      <c r="B1333" t="str">
        <f>VLOOKUP($A1333,Sheet2!$A$2:$B$82,2,FALSE)</f>
        <v>B(k)F</v>
      </c>
      <c r="C1333" s="6" t="s">
        <v>121</v>
      </c>
      <c r="D1333" t="str">
        <f>VLOOKUP(A1333,Sheet2!$A$2:$G$96,3,FALSE)</f>
        <v>org milj</v>
      </c>
      <c r="E1333" t="str">
        <f>VLOOKUP(A1333,Sheet2!$A$2:$G$96,4,FALSE)</f>
        <v>PAH</v>
      </c>
      <c r="F1333" s="1">
        <v>45055</v>
      </c>
      <c r="G1333" t="str">
        <f t="shared" si="67"/>
        <v>ut</v>
      </c>
      <c r="H1333" s="6" t="s">
        <v>119</v>
      </c>
      <c r="I1333" t="b">
        <f t="shared" si="65"/>
        <v>1</v>
      </c>
      <c r="J1333" s="9" t="s">
        <v>119</v>
      </c>
      <c r="K1333" t="str">
        <f>IF(LEN(VLOOKUP(B1333,Sheet2!$B$2:$G$96,5,FALSE))=0,"",VLOOKUP(B1333,Sheet2!$B$2:$G$96,5,FALSE))</f>
        <v/>
      </c>
      <c r="L1333" t="str">
        <f>IF(LEN(VLOOKUP(B1333,Sheet2!$B$2:$G$96,6,FALSE))=0,"",VLOOKUP(B1333,Sheet2!$B$2:$G$96,6,FALSE))</f>
        <v/>
      </c>
      <c r="M1333" t="b">
        <f t="shared" si="66"/>
        <v>0</v>
      </c>
      <c r="N1333">
        <v>151</v>
      </c>
      <c r="O1333" t="b">
        <f>VLOOKUP(A1333,Sheet2!$A$2:$G$74,5,FALSE)</f>
        <v>0</v>
      </c>
    </row>
    <row r="1334" spans="1:15" x14ac:dyDescent="0.25">
      <c r="A1334" s="6" t="s">
        <v>156</v>
      </c>
      <c r="B1334" t="str">
        <f>VLOOKUP($A1334,Sheet2!$A$2:$B$82,2,FALSE)</f>
        <v>B(a)P</v>
      </c>
      <c r="C1334" s="6" t="s">
        <v>121</v>
      </c>
      <c r="D1334" t="str">
        <f>VLOOKUP(A1334,Sheet2!$A$2:$G$96,3,FALSE)</f>
        <v>org milj</v>
      </c>
      <c r="E1334" t="str">
        <f>VLOOKUP(A1334,Sheet2!$A$2:$G$96,4,FALSE)</f>
        <v>PAH</v>
      </c>
      <c r="F1334" s="1">
        <v>45055</v>
      </c>
      <c r="G1334" t="str">
        <f t="shared" si="67"/>
        <v>ut</v>
      </c>
      <c r="H1334" s="6" t="s">
        <v>119</v>
      </c>
      <c r="I1334" t="b">
        <f t="shared" si="65"/>
        <v>1</v>
      </c>
      <c r="J1334" s="9" t="s">
        <v>119</v>
      </c>
      <c r="K1334" t="str">
        <f>IF(LEN(VLOOKUP(B1334,Sheet2!$B$2:$G$96,5,FALSE))=0,"",VLOOKUP(B1334,Sheet2!$B$2:$G$96,5,FALSE))</f>
        <v/>
      </c>
      <c r="L1334" t="str">
        <f>IF(LEN(VLOOKUP(B1334,Sheet2!$B$2:$G$96,6,FALSE))=0,"",VLOOKUP(B1334,Sheet2!$B$2:$G$96,6,FALSE))</f>
        <v/>
      </c>
      <c r="M1334" t="b">
        <f t="shared" si="66"/>
        <v>0</v>
      </c>
      <c r="N1334">
        <v>151</v>
      </c>
      <c r="O1334" t="b">
        <f>VLOOKUP(A1334,Sheet2!$A$2:$G$74,5,FALSE)</f>
        <v>0</v>
      </c>
    </row>
    <row r="1335" spans="1:15" x14ac:dyDescent="0.25">
      <c r="A1335" s="6" t="s">
        <v>157</v>
      </c>
      <c r="B1335" t="str">
        <f>VLOOKUP($A1335,Sheet2!$A$2:$B$82,2,FALSE)</f>
        <v>DB(ah)A</v>
      </c>
      <c r="C1335" s="6" t="s">
        <v>121</v>
      </c>
      <c r="D1335" t="str">
        <f>VLOOKUP(A1335,Sheet2!$A$2:$G$96,3,FALSE)</f>
        <v>org milj</v>
      </c>
      <c r="E1335" t="str">
        <f>VLOOKUP(A1335,Sheet2!$A$2:$G$96,4,FALSE)</f>
        <v>PAH</v>
      </c>
      <c r="F1335" s="1">
        <v>45055</v>
      </c>
      <c r="G1335" t="str">
        <f t="shared" si="67"/>
        <v>ut</v>
      </c>
      <c r="H1335" s="6" t="s">
        <v>119</v>
      </c>
      <c r="I1335" t="b">
        <f t="shared" si="65"/>
        <v>1</v>
      </c>
      <c r="J1335" s="9" t="s">
        <v>119</v>
      </c>
      <c r="K1335" t="str">
        <f>IF(LEN(VLOOKUP(B1335,Sheet2!$B$2:$G$96,5,FALSE))=0,"",VLOOKUP(B1335,Sheet2!$B$2:$G$96,5,FALSE))</f>
        <v/>
      </c>
      <c r="L1335" t="str">
        <f>IF(LEN(VLOOKUP(B1335,Sheet2!$B$2:$G$96,6,FALSE))=0,"",VLOOKUP(B1335,Sheet2!$B$2:$G$96,6,FALSE))</f>
        <v/>
      </c>
      <c r="M1335" t="b">
        <f t="shared" si="66"/>
        <v>0</v>
      </c>
      <c r="N1335">
        <v>151</v>
      </c>
      <c r="O1335" t="b">
        <f>VLOOKUP(A1335,Sheet2!$A$2:$G$74,5,FALSE)</f>
        <v>0</v>
      </c>
    </row>
    <row r="1336" spans="1:15" x14ac:dyDescent="0.25">
      <c r="A1336" s="6" t="s">
        <v>116</v>
      </c>
      <c r="B1336" t="str">
        <f>VLOOKUP($A1336,Sheet2!$A$2:$B$82,2,FALSE)</f>
        <v>B(ghi)P</v>
      </c>
      <c r="C1336" s="6" t="s">
        <v>121</v>
      </c>
      <c r="D1336" t="str">
        <f>VLOOKUP(A1336,Sheet2!$A$2:$G$96,3,FALSE)</f>
        <v>org milj</v>
      </c>
      <c r="E1336" t="str">
        <f>VLOOKUP(A1336,Sheet2!$A$2:$G$96,4,FALSE)</f>
        <v>PAH</v>
      </c>
      <c r="F1336" s="1">
        <v>45055</v>
      </c>
      <c r="G1336" t="str">
        <f t="shared" si="67"/>
        <v>ut</v>
      </c>
      <c r="H1336" s="6" t="s">
        <v>119</v>
      </c>
      <c r="I1336" t="b">
        <f t="shared" si="65"/>
        <v>1</v>
      </c>
      <c r="J1336" s="9" t="s">
        <v>119</v>
      </c>
      <c r="K1336" t="str">
        <f>IF(LEN(VLOOKUP(B1336,Sheet2!$B$2:$G$96,5,FALSE))=0,"",VLOOKUP(B1336,Sheet2!$B$2:$G$96,5,FALSE))</f>
        <v/>
      </c>
      <c r="L1336" t="str">
        <f>IF(LEN(VLOOKUP(B1336,Sheet2!$B$2:$G$96,6,FALSE))=0,"",VLOOKUP(B1336,Sheet2!$B$2:$G$96,6,FALSE))</f>
        <v/>
      </c>
      <c r="M1336" t="b">
        <f t="shared" si="66"/>
        <v>0</v>
      </c>
      <c r="N1336">
        <v>151</v>
      </c>
      <c r="O1336" t="b">
        <f>VLOOKUP(A1336,Sheet2!$A$2:$G$74,5,FALSE)</f>
        <v>0</v>
      </c>
    </row>
    <row r="1337" spans="1:15" x14ac:dyDescent="0.25">
      <c r="A1337" s="6" t="s">
        <v>158</v>
      </c>
      <c r="B1337" t="str">
        <f>VLOOKUP($A1337,Sheet2!$A$2:$B$82,2,FALSE)</f>
        <v>IP</v>
      </c>
      <c r="C1337" s="6" t="s">
        <v>121</v>
      </c>
      <c r="D1337" t="str">
        <f>VLOOKUP(A1337,Sheet2!$A$2:$G$96,3,FALSE)</f>
        <v>org milj</v>
      </c>
      <c r="E1337" t="str">
        <f>VLOOKUP(A1337,Sheet2!$A$2:$G$96,4,FALSE)</f>
        <v>PAH</v>
      </c>
      <c r="F1337" s="1">
        <v>45055</v>
      </c>
      <c r="G1337" t="str">
        <f t="shared" si="67"/>
        <v>ut</v>
      </c>
      <c r="H1337" s="6" t="s">
        <v>119</v>
      </c>
      <c r="I1337" t="b">
        <f t="shared" si="65"/>
        <v>1</v>
      </c>
      <c r="J1337" s="9" t="s">
        <v>119</v>
      </c>
      <c r="K1337" t="str">
        <f>IF(LEN(VLOOKUP(B1337,Sheet2!$B$2:$G$96,5,FALSE))=0,"",VLOOKUP(B1337,Sheet2!$B$2:$G$96,5,FALSE))</f>
        <v/>
      </c>
      <c r="L1337" t="str">
        <f>IF(LEN(VLOOKUP(B1337,Sheet2!$B$2:$G$96,6,FALSE))=0,"",VLOOKUP(B1337,Sheet2!$B$2:$G$96,6,FALSE))</f>
        <v/>
      </c>
      <c r="M1337" t="b">
        <f t="shared" si="66"/>
        <v>0</v>
      </c>
      <c r="N1337">
        <v>151</v>
      </c>
      <c r="O1337" t="b">
        <f>VLOOKUP(A1337,Sheet2!$A$2:$G$74,5,FALSE)</f>
        <v>0</v>
      </c>
    </row>
    <row r="1338" spans="1:15" x14ac:dyDescent="0.25">
      <c r="A1338" s="6" t="s">
        <v>176</v>
      </c>
      <c r="B1338" t="str">
        <f>VLOOKUP($A1338,Sheet2!$A$2:$B$82,2,FALSE)</f>
        <v>Sum PAH-16</v>
      </c>
      <c r="C1338" s="6" t="s">
        <v>121</v>
      </c>
      <c r="D1338" t="str">
        <f>VLOOKUP(A1338,Sheet2!$A$2:$G$96,3,FALSE)</f>
        <v>org milj</v>
      </c>
      <c r="E1338" t="str">
        <f>VLOOKUP(A1338,Sheet2!$A$2:$G$96,4,FALSE)</f>
        <v>PAH</v>
      </c>
      <c r="F1338" s="1">
        <v>45055</v>
      </c>
      <c r="G1338" t="str">
        <f t="shared" si="67"/>
        <v>ut</v>
      </c>
      <c r="H1338" s="6" t="s">
        <v>119</v>
      </c>
      <c r="I1338" t="b">
        <f t="shared" si="65"/>
        <v>1</v>
      </c>
      <c r="J1338" s="9" t="s">
        <v>119</v>
      </c>
      <c r="K1338" t="str">
        <f>IF(LEN(VLOOKUP(B1338,Sheet2!$B$2:$G$96,5,FALSE))=0,"",VLOOKUP(B1338,Sheet2!$B$2:$G$96,5,FALSE))</f>
        <v>målekrav</v>
      </c>
      <c r="L1338" t="str">
        <f>IF(LEN(VLOOKUP(B1338,Sheet2!$B$2:$G$96,6,FALSE))=0,"",VLOOKUP(B1338,Sheet2!$B$2:$G$96,6,FALSE))</f>
        <v/>
      </c>
      <c r="M1338" t="b">
        <f t="shared" si="66"/>
        <v>0</v>
      </c>
      <c r="N1338">
        <v>151</v>
      </c>
      <c r="O1338" t="b">
        <f>VLOOKUP(A1338,Sheet2!$A$2:$G$74,5,FALSE)</f>
        <v>1</v>
      </c>
    </row>
    <row r="1339" spans="1:15" x14ac:dyDescent="0.25">
      <c r="A1339" s="6" t="s">
        <v>159</v>
      </c>
      <c r="B1339" t="str">
        <f>VLOOKUP($A1339,Sheet2!$A$2:$B$82,2,FALSE)</f>
        <v>Sum PAH carc</v>
      </c>
      <c r="C1339" s="6" t="s">
        <v>121</v>
      </c>
      <c r="D1339" t="str">
        <f>VLOOKUP(A1339,Sheet2!$A$2:$G$96,3,FALSE)</f>
        <v>org milj</v>
      </c>
      <c r="E1339" t="str">
        <f>VLOOKUP(A1339,Sheet2!$A$2:$G$96,4,FALSE)</f>
        <v>PAH</v>
      </c>
      <c r="F1339" s="1">
        <v>45055</v>
      </c>
      <c r="G1339" t="str">
        <f t="shared" si="67"/>
        <v>ut</v>
      </c>
      <c r="H1339" s="6" t="s">
        <v>119</v>
      </c>
      <c r="I1339" t="b">
        <f t="shared" si="65"/>
        <v>1</v>
      </c>
      <c r="J1339" s="9" t="s">
        <v>119</v>
      </c>
      <c r="K1339" t="str">
        <f>IF(LEN(VLOOKUP(B1339,Sheet2!$B$2:$G$96,5,FALSE))=0,"",VLOOKUP(B1339,Sheet2!$B$2:$G$96,5,FALSE))</f>
        <v/>
      </c>
      <c r="L1339" t="str">
        <f>IF(LEN(VLOOKUP(B1339,Sheet2!$B$2:$G$96,6,FALSE))=0,"",VLOOKUP(B1339,Sheet2!$B$2:$G$96,6,FALSE))</f>
        <v/>
      </c>
      <c r="M1339" t="b">
        <f t="shared" si="66"/>
        <v>0</v>
      </c>
      <c r="N1339">
        <v>151</v>
      </c>
      <c r="O1339" t="b">
        <f>VLOOKUP(A1339,Sheet2!$A$2:$G$74,5,FALSE)</f>
        <v>0</v>
      </c>
    </row>
    <row r="1340" spans="1:15" x14ac:dyDescent="0.25">
      <c r="A1340" s="6" t="s">
        <v>107</v>
      </c>
      <c r="B1340" t="str">
        <f>VLOOKUP($A1340,Sheet2!$A$2:$B$82,2,FALSE)</f>
        <v>Nap</v>
      </c>
      <c r="C1340" s="6" t="s">
        <v>120</v>
      </c>
      <c r="D1340" t="str">
        <f>VLOOKUP(A1340,Sheet2!$A$2:$G$96,3,FALSE)</f>
        <v>org milj</v>
      </c>
      <c r="E1340" t="str">
        <f>VLOOKUP(A1340,Sheet2!$A$2:$G$96,4,FALSE)</f>
        <v>PAH</v>
      </c>
      <c r="F1340" s="1">
        <v>45055</v>
      </c>
      <c r="G1340" t="str">
        <f t="shared" si="67"/>
        <v>ut</v>
      </c>
      <c r="H1340" s="6">
        <v>0.84399999999999997</v>
      </c>
      <c r="I1340" t="b">
        <f t="shared" si="65"/>
        <v>0</v>
      </c>
      <c r="J1340" s="9">
        <v>0.84399999999999997</v>
      </c>
      <c r="K1340" t="str">
        <f>IF(LEN(VLOOKUP(B1340,Sheet2!$B$2:$G$96,5,FALSE))=0,"",VLOOKUP(B1340,Sheet2!$B$2:$G$96,5,FALSE))</f>
        <v/>
      </c>
      <c r="L1340" t="str">
        <f>IF(LEN(VLOOKUP(B1340,Sheet2!$B$2:$G$96,6,FALSE))=0,"",VLOOKUP(B1340,Sheet2!$B$2:$G$96,6,FALSE))</f>
        <v/>
      </c>
      <c r="M1340" t="b">
        <f t="shared" si="66"/>
        <v>0</v>
      </c>
      <c r="N1340">
        <v>151</v>
      </c>
      <c r="O1340" t="b">
        <f>VLOOKUP(A1340,Sheet2!$A$2:$G$74,5,FALSE)</f>
        <v>0</v>
      </c>
    </row>
    <row r="1341" spans="1:15" x14ac:dyDescent="0.25">
      <c r="A1341" s="6" t="s">
        <v>108</v>
      </c>
      <c r="B1341" t="str">
        <f>VLOOKUP($A1341,Sheet2!$A$2:$B$82,2,FALSE)</f>
        <v>Acy</v>
      </c>
      <c r="C1341" s="6" t="s">
        <v>120</v>
      </c>
      <c r="D1341" t="str">
        <f>VLOOKUP(A1341,Sheet2!$A$2:$G$96,3,FALSE)</f>
        <v>org milj</v>
      </c>
      <c r="E1341" t="str">
        <f>VLOOKUP(A1341,Sheet2!$A$2:$G$96,4,FALSE)</f>
        <v>PAH</v>
      </c>
      <c r="F1341" s="1">
        <v>45055</v>
      </c>
      <c r="G1341" t="str">
        <f t="shared" si="67"/>
        <v>ut</v>
      </c>
      <c r="H1341" s="6" t="s">
        <v>191</v>
      </c>
      <c r="I1341" t="b">
        <f t="shared" si="65"/>
        <v>1</v>
      </c>
      <c r="J1341" s="9">
        <v>0.08</v>
      </c>
      <c r="K1341" t="str">
        <f>IF(LEN(VLOOKUP(B1341,Sheet2!$B$2:$G$96,5,FALSE))=0,"",VLOOKUP(B1341,Sheet2!$B$2:$G$96,5,FALSE))</f>
        <v/>
      </c>
      <c r="L1341" t="str">
        <f>IF(LEN(VLOOKUP(B1341,Sheet2!$B$2:$G$96,6,FALSE))=0,"",VLOOKUP(B1341,Sheet2!$B$2:$G$96,6,FALSE))</f>
        <v/>
      </c>
      <c r="M1341" t="b">
        <f t="shared" si="66"/>
        <v>0</v>
      </c>
      <c r="N1341">
        <v>151</v>
      </c>
      <c r="O1341" t="b">
        <f>VLOOKUP(A1341,Sheet2!$A$2:$G$74,5,FALSE)</f>
        <v>0</v>
      </c>
    </row>
    <row r="1342" spans="1:15" x14ac:dyDescent="0.25">
      <c r="A1342" s="6" t="s">
        <v>109</v>
      </c>
      <c r="B1342" t="str">
        <f>VLOOKUP($A1342,Sheet2!$A$2:$B$82,2,FALSE)</f>
        <v>Ace</v>
      </c>
      <c r="C1342" s="6" t="s">
        <v>120</v>
      </c>
      <c r="D1342" t="str">
        <f>VLOOKUP(A1342,Sheet2!$A$2:$G$96,3,FALSE)</f>
        <v>org milj</v>
      </c>
      <c r="E1342" t="str">
        <f>VLOOKUP(A1342,Sheet2!$A$2:$G$96,4,FALSE)</f>
        <v>PAH</v>
      </c>
      <c r="F1342" s="1">
        <v>45055</v>
      </c>
      <c r="G1342" t="str">
        <f t="shared" si="67"/>
        <v>ut</v>
      </c>
      <c r="H1342" s="6">
        <v>0.39100000000000001</v>
      </c>
      <c r="I1342" t="b">
        <f t="shared" si="65"/>
        <v>0</v>
      </c>
      <c r="J1342" s="9">
        <v>0.39100000000000001</v>
      </c>
      <c r="K1342" t="str">
        <f>IF(LEN(VLOOKUP(B1342,Sheet2!$B$2:$G$96,5,FALSE))=0,"",VLOOKUP(B1342,Sheet2!$B$2:$G$96,5,FALSE))</f>
        <v/>
      </c>
      <c r="L1342" t="str">
        <f>IF(LEN(VLOOKUP(B1342,Sheet2!$B$2:$G$96,6,FALSE))=0,"",VLOOKUP(B1342,Sheet2!$B$2:$G$96,6,FALSE))</f>
        <v/>
      </c>
      <c r="M1342" t="b">
        <f t="shared" si="66"/>
        <v>0</v>
      </c>
      <c r="N1342">
        <v>151</v>
      </c>
      <c r="O1342" t="b">
        <f>VLOOKUP(A1342,Sheet2!$A$2:$G$74,5,FALSE)</f>
        <v>0</v>
      </c>
    </row>
    <row r="1343" spans="1:15" x14ac:dyDescent="0.25">
      <c r="A1343" s="6" t="s">
        <v>110</v>
      </c>
      <c r="B1343" t="str">
        <f>VLOOKUP($A1343,Sheet2!$A$2:$B$82,2,FALSE)</f>
        <v>Flu</v>
      </c>
      <c r="C1343" s="6" t="s">
        <v>120</v>
      </c>
      <c r="D1343" t="str">
        <f>VLOOKUP(A1343,Sheet2!$A$2:$G$96,3,FALSE)</f>
        <v>org milj</v>
      </c>
      <c r="E1343" t="str">
        <f>VLOOKUP(A1343,Sheet2!$A$2:$G$96,4,FALSE)</f>
        <v>PAH</v>
      </c>
      <c r="F1343" s="1">
        <v>45055</v>
      </c>
      <c r="G1343" t="str">
        <f t="shared" si="67"/>
        <v>ut</v>
      </c>
      <c r="H1343" s="6">
        <v>0.215</v>
      </c>
      <c r="I1343" t="b">
        <f t="shared" si="65"/>
        <v>0</v>
      </c>
      <c r="J1343" s="9">
        <v>0.215</v>
      </c>
      <c r="K1343" t="str">
        <f>IF(LEN(VLOOKUP(B1343,Sheet2!$B$2:$G$96,5,FALSE))=0,"",VLOOKUP(B1343,Sheet2!$B$2:$G$96,5,FALSE))</f>
        <v/>
      </c>
      <c r="L1343" t="str">
        <f>IF(LEN(VLOOKUP(B1343,Sheet2!$B$2:$G$96,6,FALSE))=0,"",VLOOKUP(B1343,Sheet2!$B$2:$G$96,6,FALSE))</f>
        <v/>
      </c>
      <c r="M1343" t="b">
        <f t="shared" si="66"/>
        <v>0</v>
      </c>
      <c r="N1343">
        <v>151</v>
      </c>
      <c r="O1343" t="b">
        <f>VLOOKUP(A1343,Sheet2!$A$2:$G$74,5,FALSE)</f>
        <v>0</v>
      </c>
    </row>
    <row r="1344" spans="1:15" x14ac:dyDescent="0.25">
      <c r="A1344" s="6" t="s">
        <v>111</v>
      </c>
      <c r="B1344" t="str">
        <f>VLOOKUP($A1344,Sheet2!$A$2:$B$82,2,FALSE)</f>
        <v>Phen</v>
      </c>
      <c r="C1344" s="6" t="s">
        <v>120</v>
      </c>
      <c r="D1344" t="str">
        <f>VLOOKUP(A1344,Sheet2!$A$2:$G$96,3,FALSE)</f>
        <v>org milj</v>
      </c>
      <c r="E1344" t="str">
        <f>VLOOKUP(A1344,Sheet2!$A$2:$G$96,4,FALSE)</f>
        <v>PAH</v>
      </c>
      <c r="F1344" s="1">
        <v>45055</v>
      </c>
      <c r="G1344" t="str">
        <f t="shared" si="67"/>
        <v>ut</v>
      </c>
      <c r="H1344" s="6">
        <v>9.4E-2</v>
      </c>
      <c r="I1344" t="b">
        <f t="shared" si="65"/>
        <v>0</v>
      </c>
      <c r="J1344" s="9">
        <v>9.4E-2</v>
      </c>
      <c r="K1344" t="str">
        <f>IF(LEN(VLOOKUP(B1344,Sheet2!$B$2:$G$96,5,FALSE))=0,"",VLOOKUP(B1344,Sheet2!$B$2:$G$96,5,FALSE))</f>
        <v/>
      </c>
      <c r="L1344" t="str">
        <f>IF(LEN(VLOOKUP(B1344,Sheet2!$B$2:$G$96,6,FALSE))=0,"",VLOOKUP(B1344,Sheet2!$B$2:$G$96,6,FALSE))</f>
        <v/>
      </c>
      <c r="M1344" t="b">
        <f t="shared" si="66"/>
        <v>0</v>
      </c>
      <c r="N1344">
        <v>151</v>
      </c>
      <c r="O1344" t="b">
        <f>VLOOKUP(A1344,Sheet2!$A$2:$G$74,5,FALSE)</f>
        <v>0</v>
      </c>
    </row>
    <row r="1345" spans="1:15" x14ac:dyDescent="0.25">
      <c r="A1345" s="6" t="s">
        <v>112</v>
      </c>
      <c r="B1345" t="str">
        <f>VLOOKUP($A1345,Sheet2!$A$2:$B$82,2,FALSE)</f>
        <v>Ant</v>
      </c>
      <c r="C1345" s="6" t="s">
        <v>120</v>
      </c>
      <c r="D1345" t="str">
        <f>VLOOKUP(A1345,Sheet2!$A$2:$G$96,3,FALSE)</f>
        <v>org milj</v>
      </c>
      <c r="E1345" t="str">
        <f>VLOOKUP(A1345,Sheet2!$A$2:$G$96,4,FALSE)</f>
        <v>PAH</v>
      </c>
      <c r="F1345" s="1">
        <v>45055</v>
      </c>
      <c r="G1345" t="str">
        <f t="shared" si="67"/>
        <v>ut</v>
      </c>
      <c r="H1345" s="6">
        <v>8.2000000000000003E-2</v>
      </c>
      <c r="I1345" t="b">
        <f t="shared" si="65"/>
        <v>0</v>
      </c>
      <c r="J1345" s="9">
        <v>8.2000000000000003E-2</v>
      </c>
      <c r="K1345" t="str">
        <f>IF(LEN(VLOOKUP(B1345,Sheet2!$B$2:$G$96,5,FALSE))=0,"",VLOOKUP(B1345,Sheet2!$B$2:$G$96,5,FALSE))</f>
        <v/>
      </c>
      <c r="L1345" t="str">
        <f>IF(LEN(VLOOKUP(B1345,Sheet2!$B$2:$G$96,6,FALSE))=0,"",VLOOKUP(B1345,Sheet2!$B$2:$G$96,6,FALSE))</f>
        <v/>
      </c>
      <c r="M1345" t="b">
        <f t="shared" si="66"/>
        <v>0</v>
      </c>
      <c r="N1345">
        <v>151</v>
      </c>
      <c r="O1345" t="b">
        <f>VLOOKUP(A1345,Sheet2!$A$2:$G$74,5,FALSE)</f>
        <v>0</v>
      </c>
    </row>
    <row r="1346" spans="1:15" x14ac:dyDescent="0.25">
      <c r="A1346" s="6" t="s">
        <v>113</v>
      </c>
      <c r="B1346" t="str">
        <f>VLOOKUP($A1346,Sheet2!$A$2:$B$82,2,FALSE)</f>
        <v>Flt</v>
      </c>
      <c r="C1346" s="6" t="s">
        <v>120</v>
      </c>
      <c r="D1346" t="str">
        <f>VLOOKUP(A1346,Sheet2!$A$2:$G$96,3,FALSE)</f>
        <v>org milj</v>
      </c>
      <c r="E1346" t="str">
        <f>VLOOKUP(A1346,Sheet2!$A$2:$G$96,4,FALSE)</f>
        <v>PAH</v>
      </c>
      <c r="F1346" s="1">
        <v>45055</v>
      </c>
      <c r="G1346" t="str">
        <f t="shared" si="67"/>
        <v>ut</v>
      </c>
      <c r="H1346" s="6">
        <v>5.1999999999999998E-2</v>
      </c>
      <c r="I1346" t="b">
        <f t="shared" si="65"/>
        <v>0</v>
      </c>
      <c r="J1346" s="9">
        <v>5.1999999999999998E-2</v>
      </c>
      <c r="K1346" t="str">
        <f>IF(LEN(VLOOKUP(B1346,Sheet2!$B$2:$G$96,5,FALSE))=0,"",VLOOKUP(B1346,Sheet2!$B$2:$G$96,5,FALSE))</f>
        <v/>
      </c>
      <c r="L1346" t="str">
        <f>IF(LEN(VLOOKUP(B1346,Sheet2!$B$2:$G$96,6,FALSE))=0,"",VLOOKUP(B1346,Sheet2!$B$2:$G$96,6,FALSE))</f>
        <v/>
      </c>
      <c r="M1346" t="b">
        <f t="shared" si="66"/>
        <v>0</v>
      </c>
      <c r="N1346">
        <v>151</v>
      </c>
      <c r="O1346" t="b">
        <f>VLOOKUP(A1346,Sheet2!$A$2:$G$74,5,FALSE)</f>
        <v>0</v>
      </c>
    </row>
    <row r="1347" spans="1:15" x14ac:dyDescent="0.25">
      <c r="A1347" s="6" t="s">
        <v>114</v>
      </c>
      <c r="B1347" t="str">
        <f>VLOOKUP($A1347,Sheet2!$A$2:$B$82,2,FALSE)</f>
        <v>Pyr</v>
      </c>
      <c r="C1347" s="6" t="s">
        <v>120</v>
      </c>
      <c r="D1347" t="str">
        <f>VLOOKUP(A1347,Sheet2!$A$2:$G$96,3,FALSE)</f>
        <v>org milj</v>
      </c>
      <c r="E1347" t="str">
        <f>VLOOKUP(A1347,Sheet2!$A$2:$G$96,4,FALSE)</f>
        <v>PAH</v>
      </c>
      <c r="F1347" s="1">
        <v>45055</v>
      </c>
      <c r="G1347" t="str">
        <f t="shared" si="67"/>
        <v>ut</v>
      </c>
      <c r="H1347" s="6">
        <v>3.7999999999999999E-2</v>
      </c>
      <c r="I1347" t="b">
        <f t="shared" si="65"/>
        <v>0</v>
      </c>
      <c r="J1347" s="9">
        <v>3.7999999999999999E-2</v>
      </c>
      <c r="K1347" t="str">
        <f>IF(LEN(VLOOKUP(B1347,Sheet2!$B$2:$G$96,5,FALSE))=0,"",VLOOKUP(B1347,Sheet2!$B$2:$G$96,5,FALSE))</f>
        <v/>
      </c>
      <c r="L1347" t="str">
        <f>IF(LEN(VLOOKUP(B1347,Sheet2!$B$2:$G$96,6,FALSE))=0,"",VLOOKUP(B1347,Sheet2!$B$2:$G$96,6,FALSE))</f>
        <v/>
      </c>
      <c r="M1347" t="b">
        <f t="shared" si="66"/>
        <v>0</v>
      </c>
      <c r="N1347">
        <v>151</v>
      </c>
      <c r="O1347" t="b">
        <f>VLOOKUP(A1347,Sheet2!$A$2:$G$74,5,FALSE)</f>
        <v>0</v>
      </c>
    </row>
    <row r="1348" spans="1:15" x14ac:dyDescent="0.25">
      <c r="A1348" s="6" t="s">
        <v>153</v>
      </c>
      <c r="B1348" t="str">
        <f>VLOOKUP($A1348,Sheet2!$A$2:$B$82,2,FALSE)</f>
        <v>B(a)A</v>
      </c>
      <c r="C1348" s="6" t="s">
        <v>120</v>
      </c>
      <c r="D1348" t="str">
        <f>VLOOKUP(A1348,Sheet2!$A$2:$G$96,3,FALSE)</f>
        <v>org milj</v>
      </c>
      <c r="E1348" t="str">
        <f>VLOOKUP(A1348,Sheet2!$A$2:$G$96,4,FALSE)</f>
        <v>PAH</v>
      </c>
      <c r="F1348" s="1">
        <v>45055</v>
      </c>
      <c r="G1348" t="str">
        <f t="shared" si="67"/>
        <v>ut</v>
      </c>
      <c r="H1348" s="6" t="s">
        <v>131</v>
      </c>
      <c r="I1348" t="b">
        <f t="shared" si="65"/>
        <v>1</v>
      </c>
      <c r="J1348" s="9">
        <v>0.01</v>
      </c>
      <c r="K1348" t="str">
        <f>IF(LEN(VLOOKUP(B1348,Sheet2!$B$2:$G$96,5,FALSE))=0,"",VLOOKUP(B1348,Sheet2!$B$2:$G$96,5,FALSE))</f>
        <v/>
      </c>
      <c r="L1348" t="str">
        <f>IF(LEN(VLOOKUP(B1348,Sheet2!$B$2:$G$96,6,FALSE))=0,"",VLOOKUP(B1348,Sheet2!$B$2:$G$96,6,FALSE))</f>
        <v/>
      </c>
      <c r="M1348" t="b">
        <f t="shared" si="66"/>
        <v>0</v>
      </c>
      <c r="N1348">
        <v>151</v>
      </c>
      <c r="O1348" t="b">
        <f>VLOOKUP(A1348,Sheet2!$A$2:$G$74,5,FALSE)</f>
        <v>0</v>
      </c>
    </row>
    <row r="1349" spans="1:15" x14ac:dyDescent="0.25">
      <c r="A1349" s="6" t="s">
        <v>154</v>
      </c>
      <c r="B1349" t="str">
        <f>VLOOKUP($A1349,Sheet2!$A$2:$B$82,2,FALSE)</f>
        <v>Cry</v>
      </c>
      <c r="C1349" s="6" t="s">
        <v>120</v>
      </c>
      <c r="D1349" t="str">
        <f>VLOOKUP(A1349,Sheet2!$A$2:$G$96,3,FALSE)</f>
        <v>org milj</v>
      </c>
      <c r="E1349" t="str">
        <f>VLOOKUP(A1349,Sheet2!$A$2:$G$96,4,FALSE)</f>
        <v>PAH</v>
      </c>
      <c r="F1349" s="1">
        <v>45055</v>
      </c>
      <c r="G1349" t="str">
        <f t="shared" si="67"/>
        <v>ut</v>
      </c>
      <c r="H1349" s="6" t="s">
        <v>131</v>
      </c>
      <c r="I1349" t="b">
        <f t="shared" si="65"/>
        <v>1</v>
      </c>
      <c r="J1349" s="9">
        <v>0.01</v>
      </c>
      <c r="K1349" t="str">
        <f>IF(LEN(VLOOKUP(B1349,Sheet2!$B$2:$G$96,5,FALSE))=0,"",VLOOKUP(B1349,Sheet2!$B$2:$G$96,5,FALSE))</f>
        <v/>
      </c>
      <c r="L1349" t="str">
        <f>IF(LEN(VLOOKUP(B1349,Sheet2!$B$2:$G$96,6,FALSE))=0,"",VLOOKUP(B1349,Sheet2!$B$2:$G$96,6,FALSE))</f>
        <v/>
      </c>
      <c r="M1349" t="b">
        <f t="shared" si="66"/>
        <v>0</v>
      </c>
      <c r="N1349">
        <v>151</v>
      </c>
      <c r="O1349" t="b">
        <f>VLOOKUP(A1349,Sheet2!$A$2:$G$74,5,FALSE)</f>
        <v>0</v>
      </c>
    </row>
    <row r="1350" spans="1:15" x14ac:dyDescent="0.25">
      <c r="A1350" s="6" t="s">
        <v>115</v>
      </c>
      <c r="B1350" t="str">
        <f>VLOOKUP($A1350,Sheet2!$A$2:$B$82,2,FALSE)</f>
        <v>B(b)F + B(j)F</v>
      </c>
      <c r="C1350" s="6" t="s">
        <v>120</v>
      </c>
      <c r="D1350" t="str">
        <f>VLOOKUP(A1350,Sheet2!$A$2:$G$96,3,FALSE)</f>
        <v>org milj</v>
      </c>
      <c r="E1350" t="str">
        <f>VLOOKUP(A1350,Sheet2!$A$2:$G$96,4,FALSE)</f>
        <v>PAH</v>
      </c>
      <c r="F1350" s="1">
        <v>45055</v>
      </c>
      <c r="G1350" t="str">
        <f t="shared" si="67"/>
        <v>ut</v>
      </c>
      <c r="H1350" s="6" t="s">
        <v>131</v>
      </c>
      <c r="I1350" t="b">
        <f t="shared" si="65"/>
        <v>1</v>
      </c>
      <c r="J1350" s="9">
        <v>0.01</v>
      </c>
      <c r="K1350" t="str">
        <f>IF(LEN(VLOOKUP(B1350,Sheet2!$B$2:$G$96,5,FALSE))=0,"",VLOOKUP(B1350,Sheet2!$B$2:$G$96,5,FALSE))</f>
        <v/>
      </c>
      <c r="L1350" t="str">
        <f>IF(LEN(VLOOKUP(B1350,Sheet2!$B$2:$G$96,6,FALSE))=0,"",VLOOKUP(B1350,Sheet2!$B$2:$G$96,6,FALSE))</f>
        <v/>
      </c>
      <c r="M1350" t="b">
        <f t="shared" si="66"/>
        <v>0</v>
      </c>
      <c r="N1350">
        <v>151</v>
      </c>
      <c r="O1350" t="b">
        <f>VLOOKUP(A1350,Sheet2!$A$2:$G$74,5,FALSE)</f>
        <v>0</v>
      </c>
    </row>
    <row r="1351" spans="1:15" x14ac:dyDescent="0.25">
      <c r="A1351" s="6" t="s">
        <v>155</v>
      </c>
      <c r="B1351" t="str">
        <f>VLOOKUP($A1351,Sheet2!$A$2:$B$82,2,FALSE)</f>
        <v>B(k)F</v>
      </c>
      <c r="C1351" s="6" t="s">
        <v>120</v>
      </c>
      <c r="D1351" t="str">
        <f>VLOOKUP(A1351,Sheet2!$A$2:$G$96,3,FALSE)</f>
        <v>org milj</v>
      </c>
      <c r="E1351" t="str">
        <f>VLOOKUP(A1351,Sheet2!$A$2:$G$96,4,FALSE)</f>
        <v>PAH</v>
      </c>
      <c r="F1351" s="1">
        <v>45055</v>
      </c>
      <c r="G1351" t="str">
        <f t="shared" si="67"/>
        <v>ut</v>
      </c>
      <c r="H1351" s="6" t="s">
        <v>131</v>
      </c>
      <c r="I1351" t="b">
        <f t="shared" si="65"/>
        <v>1</v>
      </c>
      <c r="J1351" s="9">
        <v>0.01</v>
      </c>
      <c r="K1351" t="str">
        <f>IF(LEN(VLOOKUP(B1351,Sheet2!$B$2:$G$96,5,FALSE))=0,"",VLOOKUP(B1351,Sheet2!$B$2:$G$96,5,FALSE))</f>
        <v/>
      </c>
      <c r="L1351" t="str">
        <f>IF(LEN(VLOOKUP(B1351,Sheet2!$B$2:$G$96,6,FALSE))=0,"",VLOOKUP(B1351,Sheet2!$B$2:$G$96,6,FALSE))</f>
        <v/>
      </c>
      <c r="M1351" t="b">
        <f t="shared" si="66"/>
        <v>0</v>
      </c>
      <c r="N1351">
        <v>151</v>
      </c>
      <c r="O1351" t="b">
        <f>VLOOKUP(A1351,Sheet2!$A$2:$G$74,5,FALSE)</f>
        <v>0</v>
      </c>
    </row>
    <row r="1352" spans="1:15" x14ac:dyDescent="0.25">
      <c r="A1352" s="6" t="s">
        <v>156</v>
      </c>
      <c r="B1352" t="str">
        <f>VLOOKUP($A1352,Sheet2!$A$2:$B$82,2,FALSE)</f>
        <v>B(a)P</v>
      </c>
      <c r="C1352" s="6" t="s">
        <v>120</v>
      </c>
      <c r="D1352" t="str">
        <f>VLOOKUP(A1352,Sheet2!$A$2:$G$96,3,FALSE)</f>
        <v>org milj</v>
      </c>
      <c r="E1352" t="str">
        <f>VLOOKUP(A1352,Sheet2!$A$2:$G$96,4,FALSE)</f>
        <v>PAH</v>
      </c>
      <c r="F1352" s="1">
        <v>45055</v>
      </c>
      <c r="G1352" t="str">
        <f t="shared" si="67"/>
        <v>ut</v>
      </c>
      <c r="H1352" s="6" t="s">
        <v>132</v>
      </c>
      <c r="I1352" t="b">
        <f t="shared" si="65"/>
        <v>1</v>
      </c>
      <c r="J1352" s="9">
        <v>0.01</v>
      </c>
      <c r="K1352" t="str">
        <f>IF(LEN(VLOOKUP(B1352,Sheet2!$B$2:$G$96,5,FALSE))=0,"",VLOOKUP(B1352,Sheet2!$B$2:$G$96,5,FALSE))</f>
        <v/>
      </c>
      <c r="L1352" t="str">
        <f>IF(LEN(VLOOKUP(B1352,Sheet2!$B$2:$G$96,6,FALSE))=0,"",VLOOKUP(B1352,Sheet2!$B$2:$G$96,6,FALSE))</f>
        <v/>
      </c>
      <c r="M1352" t="b">
        <f t="shared" si="66"/>
        <v>0</v>
      </c>
      <c r="N1352">
        <v>151</v>
      </c>
      <c r="O1352" t="b">
        <f>VLOOKUP(A1352,Sheet2!$A$2:$G$74,5,FALSE)</f>
        <v>0</v>
      </c>
    </row>
    <row r="1353" spans="1:15" x14ac:dyDescent="0.25">
      <c r="A1353" s="6" t="s">
        <v>157</v>
      </c>
      <c r="B1353" t="str">
        <f>VLOOKUP($A1353,Sheet2!$A$2:$B$82,2,FALSE)</f>
        <v>DB(ah)A</v>
      </c>
      <c r="C1353" s="6" t="s">
        <v>120</v>
      </c>
      <c r="D1353" t="str">
        <f>VLOOKUP(A1353,Sheet2!$A$2:$G$96,3,FALSE)</f>
        <v>org milj</v>
      </c>
      <c r="E1353" t="str">
        <f>VLOOKUP(A1353,Sheet2!$A$2:$G$96,4,FALSE)</f>
        <v>PAH</v>
      </c>
      <c r="F1353" s="1">
        <v>45055</v>
      </c>
      <c r="G1353" t="str">
        <f t="shared" si="67"/>
        <v>ut</v>
      </c>
      <c r="H1353" s="6" t="s">
        <v>131</v>
      </c>
      <c r="I1353" t="b">
        <f t="shared" si="65"/>
        <v>1</v>
      </c>
      <c r="J1353" s="9">
        <v>0.01</v>
      </c>
      <c r="K1353" t="str">
        <f>IF(LEN(VLOOKUP(B1353,Sheet2!$B$2:$G$96,5,FALSE))=0,"",VLOOKUP(B1353,Sheet2!$B$2:$G$96,5,FALSE))</f>
        <v/>
      </c>
      <c r="L1353" t="str">
        <f>IF(LEN(VLOOKUP(B1353,Sheet2!$B$2:$G$96,6,FALSE))=0,"",VLOOKUP(B1353,Sheet2!$B$2:$G$96,6,FALSE))</f>
        <v/>
      </c>
      <c r="M1353" t="b">
        <f t="shared" si="66"/>
        <v>0</v>
      </c>
      <c r="N1353">
        <v>151</v>
      </c>
      <c r="O1353" t="b">
        <f>VLOOKUP(A1353,Sheet2!$A$2:$G$74,5,FALSE)</f>
        <v>0</v>
      </c>
    </row>
    <row r="1354" spans="1:15" x14ac:dyDescent="0.25">
      <c r="A1354" s="6" t="s">
        <v>116</v>
      </c>
      <c r="B1354" t="str">
        <f>VLOOKUP($A1354,Sheet2!$A$2:$B$82,2,FALSE)</f>
        <v>B(ghi)P</v>
      </c>
      <c r="C1354" s="6" t="s">
        <v>120</v>
      </c>
      <c r="D1354" t="str">
        <f>VLOOKUP(A1354,Sheet2!$A$2:$G$96,3,FALSE)</f>
        <v>org milj</v>
      </c>
      <c r="E1354" t="str">
        <f>VLOOKUP(A1354,Sheet2!$A$2:$G$96,4,FALSE)</f>
        <v>PAH</v>
      </c>
      <c r="F1354" s="1">
        <v>45055</v>
      </c>
      <c r="G1354" t="str">
        <f t="shared" si="67"/>
        <v>ut</v>
      </c>
      <c r="H1354" s="6" t="s">
        <v>131</v>
      </c>
      <c r="I1354" t="b">
        <f t="shared" si="65"/>
        <v>1</v>
      </c>
      <c r="J1354" s="9">
        <v>0.01</v>
      </c>
      <c r="K1354" t="str">
        <f>IF(LEN(VLOOKUP(B1354,Sheet2!$B$2:$G$96,5,FALSE))=0,"",VLOOKUP(B1354,Sheet2!$B$2:$G$96,5,FALSE))</f>
        <v/>
      </c>
      <c r="L1354" t="str">
        <f>IF(LEN(VLOOKUP(B1354,Sheet2!$B$2:$G$96,6,FALSE))=0,"",VLOOKUP(B1354,Sheet2!$B$2:$G$96,6,FALSE))</f>
        <v/>
      </c>
      <c r="M1354" t="b">
        <f t="shared" si="66"/>
        <v>0</v>
      </c>
      <c r="N1354">
        <v>151</v>
      </c>
      <c r="O1354" t="b">
        <f>VLOOKUP(A1354,Sheet2!$A$2:$G$74,5,FALSE)</f>
        <v>0</v>
      </c>
    </row>
    <row r="1355" spans="1:15" x14ac:dyDescent="0.25">
      <c r="A1355" s="6" t="s">
        <v>158</v>
      </c>
      <c r="B1355" t="str">
        <f>VLOOKUP($A1355,Sheet2!$A$2:$B$82,2,FALSE)</f>
        <v>IP</v>
      </c>
      <c r="C1355" s="6" t="s">
        <v>120</v>
      </c>
      <c r="D1355" t="str">
        <f>VLOOKUP(A1355,Sheet2!$A$2:$G$96,3,FALSE)</f>
        <v>org milj</v>
      </c>
      <c r="E1355" t="str">
        <f>VLOOKUP(A1355,Sheet2!$A$2:$G$96,4,FALSE)</f>
        <v>PAH</v>
      </c>
      <c r="F1355" s="1">
        <v>45055</v>
      </c>
      <c r="G1355" t="str">
        <f t="shared" si="67"/>
        <v>ut</v>
      </c>
      <c r="H1355" s="6" t="s">
        <v>131</v>
      </c>
      <c r="I1355" t="b">
        <f t="shared" si="65"/>
        <v>1</v>
      </c>
      <c r="J1355" s="9">
        <v>0.01</v>
      </c>
      <c r="K1355" t="str">
        <f>IF(LEN(VLOOKUP(B1355,Sheet2!$B$2:$G$96,5,FALSE))=0,"",VLOOKUP(B1355,Sheet2!$B$2:$G$96,5,FALSE))</f>
        <v/>
      </c>
      <c r="L1355" t="str">
        <f>IF(LEN(VLOOKUP(B1355,Sheet2!$B$2:$G$96,6,FALSE))=0,"",VLOOKUP(B1355,Sheet2!$B$2:$G$96,6,FALSE))</f>
        <v/>
      </c>
      <c r="M1355" t="b">
        <f t="shared" si="66"/>
        <v>0</v>
      </c>
      <c r="N1355">
        <v>151</v>
      </c>
      <c r="O1355" t="b">
        <f>VLOOKUP(A1355,Sheet2!$A$2:$G$74,5,FALSE)</f>
        <v>0</v>
      </c>
    </row>
    <row r="1356" spans="1:15" x14ac:dyDescent="0.25">
      <c r="A1356" s="6" t="s">
        <v>176</v>
      </c>
      <c r="B1356" t="str">
        <f>VLOOKUP($A1356,Sheet2!$A$2:$B$82,2,FALSE)</f>
        <v>Sum PAH-16</v>
      </c>
      <c r="C1356" s="6" t="s">
        <v>120</v>
      </c>
      <c r="D1356" t="str">
        <f>VLOOKUP(A1356,Sheet2!$A$2:$G$96,3,FALSE)</f>
        <v>org milj</v>
      </c>
      <c r="E1356" t="str">
        <f>VLOOKUP(A1356,Sheet2!$A$2:$G$96,4,FALSE)</f>
        <v>PAH</v>
      </c>
      <c r="F1356" s="1">
        <v>45055</v>
      </c>
      <c r="G1356" t="str">
        <f t="shared" si="67"/>
        <v>ut</v>
      </c>
      <c r="H1356" s="6">
        <v>1.72</v>
      </c>
      <c r="I1356" t="b">
        <f t="shared" si="65"/>
        <v>0</v>
      </c>
      <c r="J1356" s="9">
        <v>1.72</v>
      </c>
      <c r="K1356" t="str">
        <f>IF(LEN(VLOOKUP(B1356,Sheet2!$B$2:$G$96,5,FALSE))=0,"",VLOOKUP(B1356,Sheet2!$B$2:$G$96,5,FALSE))</f>
        <v>målekrav</v>
      </c>
      <c r="L1356" t="str">
        <f>IF(LEN(VLOOKUP(B1356,Sheet2!$B$2:$G$96,6,FALSE))=0,"",VLOOKUP(B1356,Sheet2!$B$2:$G$96,6,FALSE))</f>
        <v/>
      </c>
      <c r="M1356" t="b">
        <f t="shared" si="66"/>
        <v>0</v>
      </c>
      <c r="N1356">
        <v>151</v>
      </c>
      <c r="O1356" t="b">
        <f>VLOOKUP(A1356,Sheet2!$A$2:$G$74,5,FALSE)</f>
        <v>1</v>
      </c>
    </row>
    <row r="1357" spans="1:15" x14ac:dyDescent="0.25">
      <c r="A1357" s="6" t="s">
        <v>159</v>
      </c>
      <c r="B1357" t="str">
        <f>VLOOKUP($A1357,Sheet2!$A$2:$B$82,2,FALSE)</f>
        <v>Sum PAH carc</v>
      </c>
      <c r="C1357" s="6" t="s">
        <v>120</v>
      </c>
      <c r="D1357" t="str">
        <f>VLOOKUP(A1357,Sheet2!$A$2:$G$96,3,FALSE)</f>
        <v>org milj</v>
      </c>
      <c r="E1357" t="str">
        <f>VLOOKUP(A1357,Sheet2!$A$2:$G$96,4,FALSE)</f>
        <v>PAH</v>
      </c>
      <c r="F1357" s="1">
        <v>45055</v>
      </c>
      <c r="G1357" t="str">
        <f t="shared" si="67"/>
        <v>ut</v>
      </c>
      <c r="H1357" s="6" t="s">
        <v>133</v>
      </c>
      <c r="I1357" t="b">
        <f t="shared" si="65"/>
        <v>1</v>
      </c>
      <c r="J1357" s="9">
        <v>3.5000000000000003E-2</v>
      </c>
      <c r="K1357" t="str">
        <f>IF(LEN(VLOOKUP(B1357,Sheet2!$B$2:$G$96,5,FALSE))=0,"",VLOOKUP(B1357,Sheet2!$B$2:$G$96,5,FALSE))</f>
        <v/>
      </c>
      <c r="L1357" t="str">
        <f>IF(LEN(VLOOKUP(B1357,Sheet2!$B$2:$G$96,6,FALSE))=0,"",VLOOKUP(B1357,Sheet2!$B$2:$G$96,6,FALSE))</f>
        <v/>
      </c>
      <c r="M1357" t="b">
        <f t="shared" si="66"/>
        <v>0</v>
      </c>
      <c r="N1357">
        <v>151</v>
      </c>
      <c r="O1357" t="b">
        <f>VLOOKUP(A1357,Sheet2!$A$2:$G$74,5,FALSE)</f>
        <v>0</v>
      </c>
    </row>
    <row r="1358" spans="1:15" x14ac:dyDescent="0.25">
      <c r="A1358" s="6" t="s">
        <v>39</v>
      </c>
      <c r="B1358" t="str">
        <f>VLOOKUP($A1358,Sheet2!$A$2:$B$82,2,FALSE)</f>
        <v>Benzen</v>
      </c>
      <c r="C1358" s="6" t="s">
        <v>120</v>
      </c>
      <c r="D1358" t="str">
        <f>VLOOKUP(A1358,Sheet2!$A$2:$G$96,3,FALSE)</f>
        <v>org milj</v>
      </c>
      <c r="E1358" t="str">
        <f>VLOOKUP(A1358,Sheet2!$A$2:$G$96,4,FALSE)</f>
        <v>BTEX</v>
      </c>
      <c r="F1358" s="1">
        <v>45055</v>
      </c>
      <c r="G1358" t="str">
        <f t="shared" si="67"/>
        <v>ut</v>
      </c>
      <c r="H1358" s="6">
        <v>0.41</v>
      </c>
      <c r="I1358" t="b">
        <f t="shared" si="65"/>
        <v>0</v>
      </c>
      <c r="J1358" s="9">
        <v>0.41</v>
      </c>
      <c r="K1358" t="str">
        <f>IF(LEN(VLOOKUP(B1358,Sheet2!$B$2:$G$96,5,FALSE))=0,"",VLOOKUP(B1358,Sheet2!$B$2:$G$96,5,FALSE))</f>
        <v/>
      </c>
      <c r="L1358" t="str">
        <f>IF(LEN(VLOOKUP(B1358,Sheet2!$B$2:$G$96,6,FALSE))=0,"",VLOOKUP(B1358,Sheet2!$B$2:$G$96,6,FALSE))</f>
        <v/>
      </c>
      <c r="M1358" t="b">
        <f t="shared" si="66"/>
        <v>0</v>
      </c>
      <c r="N1358">
        <v>151</v>
      </c>
      <c r="O1358" t="b">
        <f>VLOOKUP(A1358,Sheet2!$A$2:$G$74,5,FALSE)</f>
        <v>0</v>
      </c>
    </row>
    <row r="1359" spans="1:15" x14ac:dyDescent="0.25">
      <c r="A1359" s="6" t="s">
        <v>40</v>
      </c>
      <c r="B1359" t="str">
        <f>VLOOKUP($A1359,Sheet2!$A$2:$B$82,2,FALSE)</f>
        <v>Toluen</v>
      </c>
      <c r="C1359" s="6" t="s">
        <v>120</v>
      </c>
      <c r="D1359" t="str">
        <f>VLOOKUP(A1359,Sheet2!$A$2:$G$96,3,FALSE)</f>
        <v>org milj</v>
      </c>
      <c r="E1359" t="str">
        <f>VLOOKUP(A1359,Sheet2!$A$2:$G$96,4,FALSE)</f>
        <v>BTEX</v>
      </c>
      <c r="F1359" s="1">
        <v>45055</v>
      </c>
      <c r="G1359" t="str">
        <f t="shared" si="67"/>
        <v>ut</v>
      </c>
      <c r="H1359" s="6">
        <v>0.27</v>
      </c>
      <c r="I1359" t="b">
        <f t="shared" si="65"/>
        <v>0</v>
      </c>
      <c r="J1359" s="9">
        <v>0.27</v>
      </c>
      <c r="K1359" t="str">
        <f>IF(LEN(VLOOKUP(B1359,Sheet2!$B$2:$G$96,5,FALSE))=0,"",VLOOKUP(B1359,Sheet2!$B$2:$G$96,5,FALSE))</f>
        <v/>
      </c>
      <c r="L1359" t="str">
        <f>IF(LEN(VLOOKUP(B1359,Sheet2!$B$2:$G$96,6,FALSE))=0,"",VLOOKUP(B1359,Sheet2!$B$2:$G$96,6,FALSE))</f>
        <v/>
      </c>
      <c r="M1359" t="b">
        <f t="shared" si="66"/>
        <v>0</v>
      </c>
      <c r="N1359">
        <v>151</v>
      </c>
      <c r="O1359" t="b">
        <f>VLOOKUP(A1359,Sheet2!$A$2:$G$74,5,FALSE)</f>
        <v>0</v>
      </c>
    </row>
    <row r="1360" spans="1:15" x14ac:dyDescent="0.25">
      <c r="A1360" s="6" t="s">
        <v>41</v>
      </c>
      <c r="B1360" t="str">
        <f>VLOOKUP($A1360,Sheet2!$A$2:$B$82,2,FALSE)</f>
        <v>Etylbensen</v>
      </c>
      <c r="C1360" s="6" t="s">
        <v>120</v>
      </c>
      <c r="D1360" t="str">
        <f>VLOOKUP(A1360,Sheet2!$A$2:$G$96,3,FALSE)</f>
        <v>org milj</v>
      </c>
      <c r="E1360" t="str">
        <f>VLOOKUP(A1360,Sheet2!$A$2:$G$96,4,FALSE)</f>
        <v>BTEX</v>
      </c>
      <c r="F1360" s="1">
        <v>45055</v>
      </c>
      <c r="G1360" t="str">
        <f t="shared" si="67"/>
        <v>ut</v>
      </c>
      <c r="H1360" s="6">
        <v>0.21</v>
      </c>
      <c r="I1360" t="b">
        <f t="shared" si="65"/>
        <v>0</v>
      </c>
      <c r="J1360" s="9">
        <v>0.21</v>
      </c>
      <c r="K1360" t="str">
        <f>IF(LEN(VLOOKUP(B1360,Sheet2!$B$2:$G$96,5,FALSE))=0,"",VLOOKUP(B1360,Sheet2!$B$2:$G$96,5,FALSE))</f>
        <v/>
      </c>
      <c r="L1360" t="str">
        <f>IF(LEN(VLOOKUP(B1360,Sheet2!$B$2:$G$96,6,FALSE))=0,"",VLOOKUP(B1360,Sheet2!$B$2:$G$96,6,FALSE))</f>
        <v/>
      </c>
      <c r="M1360" t="b">
        <f t="shared" si="66"/>
        <v>0</v>
      </c>
      <c r="N1360">
        <v>151</v>
      </c>
      <c r="O1360" t="b">
        <f>VLOOKUP(A1360,Sheet2!$A$2:$G$74,5,FALSE)</f>
        <v>0</v>
      </c>
    </row>
    <row r="1361" spans="1:15" x14ac:dyDescent="0.25">
      <c r="A1361" s="6" t="s">
        <v>43</v>
      </c>
      <c r="B1361" t="str">
        <f>VLOOKUP($A1361,Sheet2!$A$2:$B$82,2,FALSE)</f>
        <v>m_p-Xylener</v>
      </c>
      <c r="C1361" s="6" t="s">
        <v>120</v>
      </c>
      <c r="D1361" t="str">
        <f>VLOOKUP(A1361,Sheet2!$A$2:$G$96,3,FALSE)</f>
        <v>org milj</v>
      </c>
      <c r="E1361" t="str">
        <f>VLOOKUP(A1361,Sheet2!$A$2:$G$96,4,FALSE)</f>
        <v>BTEX</v>
      </c>
      <c r="F1361" s="1">
        <v>45055</v>
      </c>
      <c r="G1361" t="str">
        <f t="shared" si="67"/>
        <v>ut</v>
      </c>
      <c r="H1361" s="6">
        <v>0.81</v>
      </c>
      <c r="I1361" t="b">
        <f t="shared" si="65"/>
        <v>0</v>
      </c>
      <c r="J1361" s="9">
        <v>0.81</v>
      </c>
      <c r="K1361" t="str">
        <f>IF(LEN(VLOOKUP(B1361,Sheet2!$B$2:$G$96,5,FALSE))=0,"",VLOOKUP(B1361,Sheet2!$B$2:$G$96,5,FALSE))</f>
        <v/>
      </c>
      <c r="L1361" t="str">
        <f>IF(LEN(VLOOKUP(B1361,Sheet2!$B$2:$G$96,6,FALSE))=0,"",VLOOKUP(B1361,Sheet2!$B$2:$G$96,6,FALSE))</f>
        <v/>
      </c>
      <c r="M1361" t="b">
        <f t="shared" si="66"/>
        <v>0</v>
      </c>
      <c r="N1361">
        <v>151</v>
      </c>
      <c r="O1361" t="b">
        <f>VLOOKUP(A1361,Sheet2!$A$2:$G$74,5,FALSE)</f>
        <v>0</v>
      </c>
    </row>
    <row r="1362" spans="1:15" x14ac:dyDescent="0.25">
      <c r="A1362" s="6" t="s">
        <v>44</v>
      </c>
      <c r="B1362" t="str">
        <f>VLOOKUP($A1362,Sheet2!$A$2:$B$82,2,FALSE)</f>
        <v>o-Xylen</v>
      </c>
      <c r="C1362" s="6" t="s">
        <v>120</v>
      </c>
      <c r="D1362" t="str">
        <f>VLOOKUP(A1362,Sheet2!$A$2:$G$96,3,FALSE)</f>
        <v>org milj</v>
      </c>
      <c r="E1362" t="str">
        <f>VLOOKUP(A1362,Sheet2!$A$2:$G$96,4,FALSE)</f>
        <v>BTEX</v>
      </c>
      <c r="F1362" s="1">
        <v>45055</v>
      </c>
      <c r="G1362" t="str">
        <f t="shared" si="67"/>
        <v>ut</v>
      </c>
      <c r="H1362" s="6">
        <v>0.4</v>
      </c>
      <c r="I1362" t="b">
        <f t="shared" si="65"/>
        <v>0</v>
      </c>
      <c r="J1362" s="9">
        <v>0.4</v>
      </c>
      <c r="K1362" t="str">
        <f>IF(LEN(VLOOKUP(B1362,Sheet2!$B$2:$G$96,5,FALSE))=0,"",VLOOKUP(B1362,Sheet2!$B$2:$G$96,5,FALSE))</f>
        <v/>
      </c>
      <c r="L1362" t="str">
        <f>IF(LEN(VLOOKUP(B1362,Sheet2!$B$2:$G$96,6,FALSE))=0,"",VLOOKUP(B1362,Sheet2!$B$2:$G$96,6,FALSE))</f>
        <v/>
      </c>
      <c r="M1362" t="b">
        <f t="shared" si="66"/>
        <v>0</v>
      </c>
      <c r="N1362">
        <v>151</v>
      </c>
      <c r="O1362" t="b">
        <f>VLOOKUP(A1362,Sheet2!$A$2:$G$74,5,FALSE)</f>
        <v>0</v>
      </c>
    </row>
    <row r="1363" spans="1:15" x14ac:dyDescent="0.25">
      <c r="A1363" s="6" t="s">
        <v>178</v>
      </c>
      <c r="B1363" t="str">
        <f>VLOOKUP($A1363,Sheet2!$A$2:$B$82,2,FALSE)</f>
        <v>Sum xylener</v>
      </c>
      <c r="C1363" s="6" t="s">
        <v>120</v>
      </c>
      <c r="D1363" t="str">
        <f>VLOOKUP(A1363,Sheet2!$A$2:$G$96,3,FALSE)</f>
        <v>org milj</v>
      </c>
      <c r="E1363" t="str">
        <f>VLOOKUP(A1363,Sheet2!$A$2:$G$96,4,FALSE)</f>
        <v>BTEX</v>
      </c>
      <c r="F1363" s="1">
        <v>45055</v>
      </c>
      <c r="G1363" t="str">
        <f t="shared" si="67"/>
        <v>ut</v>
      </c>
      <c r="H1363" s="6">
        <v>1.21</v>
      </c>
      <c r="I1363" t="b">
        <f t="shared" si="65"/>
        <v>0</v>
      </c>
      <c r="J1363" s="9">
        <v>1.21</v>
      </c>
      <c r="K1363" t="str">
        <f>IF(LEN(VLOOKUP(B1363,Sheet2!$B$2:$G$96,5,FALSE))=0,"",VLOOKUP(B1363,Sheet2!$B$2:$G$96,5,FALSE))</f>
        <v/>
      </c>
      <c r="L1363" t="str">
        <f>IF(LEN(VLOOKUP(B1363,Sheet2!$B$2:$G$96,6,FALSE))=0,"",VLOOKUP(B1363,Sheet2!$B$2:$G$96,6,FALSE))</f>
        <v/>
      </c>
      <c r="M1363" t="b">
        <f t="shared" si="66"/>
        <v>0</v>
      </c>
      <c r="N1363">
        <v>151</v>
      </c>
      <c r="O1363" t="b">
        <f>VLOOKUP(A1363,Sheet2!$A$2:$G$74,5,FALSE)</f>
        <v>0</v>
      </c>
    </row>
    <row r="1364" spans="1:15" x14ac:dyDescent="0.25">
      <c r="A1364" s="6" t="s">
        <v>45</v>
      </c>
      <c r="B1364" t="str">
        <f>VLOOKUP($A1364,Sheet2!$A$2:$B$82,2,FALSE)</f>
        <v>Sum BTEX</v>
      </c>
      <c r="C1364" s="6" t="s">
        <v>120</v>
      </c>
      <c r="D1364" t="str">
        <f>VLOOKUP(A1364,Sheet2!$A$2:$G$96,3,FALSE)</f>
        <v>org milj</v>
      </c>
      <c r="E1364" t="str">
        <f>VLOOKUP(A1364,Sheet2!$A$2:$G$96,4,FALSE)</f>
        <v>BTEX</v>
      </c>
      <c r="F1364" s="1">
        <v>45055</v>
      </c>
      <c r="G1364" t="str">
        <f t="shared" si="67"/>
        <v>ut</v>
      </c>
      <c r="H1364" s="6">
        <v>2.1</v>
      </c>
      <c r="I1364" t="b">
        <f t="shared" si="65"/>
        <v>0</v>
      </c>
      <c r="J1364" s="9">
        <v>2.1</v>
      </c>
      <c r="K1364" t="str">
        <f>IF(LEN(VLOOKUP(B1364,Sheet2!$B$2:$G$96,5,FALSE))=0,"",VLOOKUP(B1364,Sheet2!$B$2:$G$96,5,FALSE))</f>
        <v/>
      </c>
      <c r="L1364" t="str">
        <f>IF(LEN(VLOOKUP(B1364,Sheet2!$B$2:$G$96,6,FALSE))=0,"",VLOOKUP(B1364,Sheet2!$B$2:$G$96,6,FALSE))</f>
        <v/>
      </c>
      <c r="M1364" t="b">
        <f t="shared" si="66"/>
        <v>0</v>
      </c>
      <c r="N1364">
        <v>151</v>
      </c>
      <c r="O1364" t="b">
        <f>VLOOKUP(A1364,Sheet2!$A$2:$G$74,5,FALSE)</f>
        <v>0</v>
      </c>
    </row>
    <row r="1365" spans="1:15" x14ac:dyDescent="0.25">
      <c r="A1365" s="6" t="s">
        <v>277</v>
      </c>
      <c r="B1365" t="str">
        <f>VLOOKUP($A1365,Sheet2!$A$2:$B$200,2,FALSE)</f>
        <v>PFBA</v>
      </c>
      <c r="C1365" s="6" t="s">
        <v>120</v>
      </c>
      <c r="D1365" t="str">
        <f>VLOOKUP(A1365,Sheet2!$A$2:$G$96,3,FALSE)</f>
        <v>org milj</v>
      </c>
      <c r="E1365" t="str">
        <f>VLOOKUP(A1365,Sheet2!$A$2:$G$96,4,FALSE)</f>
        <v>PFAS</v>
      </c>
      <c r="F1365" s="1">
        <v>45055</v>
      </c>
      <c r="G1365" t="str">
        <f t="shared" si="67"/>
        <v>ut</v>
      </c>
      <c r="H1365" s="6" t="s">
        <v>260</v>
      </c>
      <c r="I1365" t="b">
        <f t="shared" si="65"/>
        <v>1</v>
      </c>
      <c r="J1365" s="9">
        <v>0.43</v>
      </c>
      <c r="K1365" t="str">
        <f>IF(LEN(VLOOKUP(B1365,Sheet2!$B$2:$G$96,5,FALSE))=0,"",VLOOKUP(B1365,Sheet2!$B$2:$G$96,5,FALSE))</f>
        <v/>
      </c>
      <c r="L1365" t="str">
        <f>IF(LEN(VLOOKUP(B1365,Sheet2!$B$2:$G$96,6,FALSE))=0,"",VLOOKUP(B1365,Sheet2!$B$2:$G$96,6,FALSE))</f>
        <v/>
      </c>
      <c r="M1365" t="b">
        <f t="shared" si="66"/>
        <v>0</v>
      </c>
      <c r="N1365">
        <v>151</v>
      </c>
      <c r="O1365" t="e">
        <f>VLOOKUP(A1365,Sheet2!$A$2:$G$74,5,FALSE)</f>
        <v>#N/A</v>
      </c>
    </row>
    <row r="1366" spans="1:15" x14ac:dyDescent="0.25">
      <c r="A1366" s="6" t="s">
        <v>51</v>
      </c>
      <c r="B1366" t="str">
        <f>VLOOKUP($A1366,Sheet2!$A$2:$B$200,2,FALSE)</f>
        <v>PFPeA</v>
      </c>
      <c r="C1366" s="6" t="s">
        <v>120</v>
      </c>
      <c r="D1366" t="str">
        <f>VLOOKUP(A1366,Sheet2!$A$2:$G$96,3,FALSE)</f>
        <v>org milj</v>
      </c>
      <c r="E1366" t="str">
        <f>VLOOKUP(A1366,Sheet2!$A$2:$G$96,4,FALSE)</f>
        <v>PFAS</v>
      </c>
      <c r="F1366" s="1">
        <v>45055</v>
      </c>
      <c r="G1366" t="str">
        <f t="shared" si="67"/>
        <v>ut</v>
      </c>
      <c r="H1366" s="6" t="s">
        <v>261</v>
      </c>
      <c r="I1366" t="b">
        <f t="shared" si="65"/>
        <v>1</v>
      </c>
      <c r="J1366" s="9">
        <v>0.2</v>
      </c>
      <c r="K1366" t="str">
        <f>IF(LEN(VLOOKUP(B1366,Sheet2!$B$2:$G$96,5,FALSE))=0,"",VLOOKUP(B1366,Sheet2!$B$2:$G$96,5,FALSE))</f>
        <v/>
      </c>
      <c r="L1366" t="str">
        <f>IF(LEN(VLOOKUP(B1366,Sheet2!$B$2:$G$96,6,FALSE))=0,"",VLOOKUP(B1366,Sheet2!$B$2:$G$96,6,FALSE))</f>
        <v/>
      </c>
      <c r="M1366" t="b">
        <f t="shared" si="66"/>
        <v>0</v>
      </c>
      <c r="N1366">
        <v>151</v>
      </c>
      <c r="O1366" t="b">
        <f>VLOOKUP(A1366,Sheet2!$A$2:$G$74,5,FALSE)</f>
        <v>0</v>
      </c>
    </row>
    <row r="1367" spans="1:15" x14ac:dyDescent="0.25">
      <c r="A1367" t="s">
        <v>49</v>
      </c>
      <c r="B1367" t="str">
        <f>VLOOKUP($A1367,Sheet2!$A$2:$B$200,2,FALSE)</f>
        <v>PFHxA</v>
      </c>
      <c r="C1367" s="6" t="s">
        <v>120</v>
      </c>
      <c r="D1367" t="str">
        <f>VLOOKUP(A1367,Sheet2!$A$2:$G$96,3,FALSE)</f>
        <v>org milj</v>
      </c>
      <c r="E1367" t="str">
        <f>VLOOKUP(A1367,Sheet2!$A$2:$G$96,4,FALSE)</f>
        <v>PFAS</v>
      </c>
      <c r="F1367" s="1">
        <v>45055</v>
      </c>
      <c r="G1367" t="str">
        <f t="shared" si="67"/>
        <v>ut</v>
      </c>
      <c r="H1367" s="6">
        <v>0.107</v>
      </c>
      <c r="I1367" t="b">
        <f t="shared" si="65"/>
        <v>0</v>
      </c>
      <c r="J1367" s="9">
        <v>0.107</v>
      </c>
      <c r="K1367" t="str">
        <f>IF(LEN(VLOOKUP(B1367,Sheet2!$B$2:$G$96,5,FALSE))=0,"",VLOOKUP(B1367,Sheet2!$B$2:$G$96,5,FALSE))</f>
        <v/>
      </c>
      <c r="L1367" t="str">
        <f>IF(LEN(VLOOKUP(B1367,Sheet2!$B$2:$G$96,6,FALSE))=0,"",VLOOKUP(B1367,Sheet2!$B$2:$G$96,6,FALSE))</f>
        <v/>
      </c>
      <c r="M1367" t="b">
        <f t="shared" si="66"/>
        <v>0</v>
      </c>
      <c r="N1367">
        <v>151</v>
      </c>
      <c r="O1367" t="b">
        <f>VLOOKUP(A1367,Sheet2!$A$2:$G$74,5,FALSE)</f>
        <v>0</v>
      </c>
    </row>
    <row r="1368" spans="1:15" x14ac:dyDescent="0.25">
      <c r="A1368" s="6" t="s">
        <v>50</v>
      </c>
      <c r="B1368" t="str">
        <f>VLOOKUP($A1368,Sheet2!$A$2:$B$200,2,FALSE)</f>
        <v>PFHpA</v>
      </c>
      <c r="C1368" s="6" t="s">
        <v>120</v>
      </c>
      <c r="D1368" t="str">
        <f>VLOOKUP(A1368,Sheet2!$A$2:$G$96,3,FALSE)</f>
        <v>org milj</v>
      </c>
      <c r="E1368" t="str">
        <f>VLOOKUP(A1368,Sheet2!$A$2:$G$96,4,FALSE)</f>
        <v>PFAS</v>
      </c>
      <c r="F1368" s="1">
        <v>45055</v>
      </c>
      <c r="G1368" t="str">
        <f t="shared" si="67"/>
        <v>ut</v>
      </c>
      <c r="H1368" s="6">
        <v>5.8000000000000003E-2</v>
      </c>
      <c r="I1368" t="b">
        <f t="shared" si="65"/>
        <v>0</v>
      </c>
      <c r="J1368" s="9">
        <v>5.8000000000000003E-2</v>
      </c>
      <c r="K1368" t="str">
        <f>IF(LEN(VLOOKUP(B1368,Sheet2!$B$2:$G$96,5,FALSE))=0,"",VLOOKUP(B1368,Sheet2!$B$2:$G$96,5,FALSE))</f>
        <v/>
      </c>
      <c r="L1368" t="str">
        <f>IF(LEN(VLOOKUP(B1368,Sheet2!$B$2:$G$96,6,FALSE))=0,"",VLOOKUP(B1368,Sheet2!$B$2:$G$96,6,FALSE))</f>
        <v/>
      </c>
      <c r="M1368" t="b">
        <f t="shared" si="66"/>
        <v>0</v>
      </c>
      <c r="N1368">
        <v>151</v>
      </c>
      <c r="O1368" t="b">
        <f>VLOOKUP(A1368,Sheet2!$A$2:$G$74,5,FALSE)</f>
        <v>0</v>
      </c>
    </row>
    <row r="1369" spans="1:15" x14ac:dyDescent="0.25">
      <c r="A1369" t="s">
        <v>195</v>
      </c>
      <c r="B1369" t="str">
        <f>VLOOKUP($A1369,Sheet2!$A$2:$B$200,2,FALSE)</f>
        <v>PFOA</v>
      </c>
      <c r="C1369" s="6" t="s">
        <v>120</v>
      </c>
      <c r="D1369" t="str">
        <f>VLOOKUP(A1369,Sheet2!$A$2:$G$96,3,FALSE)</f>
        <v>org milj</v>
      </c>
      <c r="E1369" t="str">
        <f>VLOOKUP(A1369,Sheet2!$A$2:$G$96,4,FALSE)</f>
        <v>PFAS</v>
      </c>
      <c r="F1369" s="1">
        <v>45055</v>
      </c>
      <c r="G1369" t="str">
        <f t="shared" si="67"/>
        <v>ut</v>
      </c>
      <c r="H1369" s="6">
        <v>7.9299999999999995E-2</v>
      </c>
      <c r="I1369" t="b">
        <f t="shared" si="65"/>
        <v>0</v>
      </c>
      <c r="J1369" s="9">
        <v>7.9299999999999995E-2</v>
      </c>
      <c r="K1369" t="str">
        <f>IF(LEN(VLOOKUP(B1369,Sheet2!$B$2:$G$96,5,FALSE))=0,"",VLOOKUP(B1369,Sheet2!$B$2:$G$96,5,FALSE))</f>
        <v>målekrav</v>
      </c>
      <c r="L1369" t="str">
        <f>IF(LEN(VLOOKUP(B1369,Sheet2!$B$2:$G$96,6,FALSE))=0,"",VLOOKUP(B1369,Sheet2!$B$2:$G$96,6,FALSE))</f>
        <v/>
      </c>
      <c r="M1369" t="b">
        <f t="shared" si="66"/>
        <v>0</v>
      </c>
      <c r="N1369">
        <v>151</v>
      </c>
      <c r="O1369" t="b">
        <f>VLOOKUP(A1369,Sheet2!$A$2:$G$74,5,FALSE)</f>
        <v>1</v>
      </c>
    </row>
    <row r="1370" spans="1:15" x14ac:dyDescent="0.25">
      <c r="A1370" s="6" t="s">
        <v>290</v>
      </c>
      <c r="B1370" t="str">
        <f>VLOOKUP($A1370,Sheet2!$A$2:$B$200,2,FALSE)</f>
        <v>PFNA</v>
      </c>
      <c r="C1370" s="6" t="s">
        <v>120</v>
      </c>
      <c r="D1370" t="str">
        <f>VLOOKUP(A1370,Sheet2!$A$2:$G$96,3,FALSE)</f>
        <v>org milj</v>
      </c>
      <c r="E1370" t="str">
        <f>VLOOKUP(A1370,Sheet2!$A$2:$G$96,4,FALSE)</f>
        <v>PFAS</v>
      </c>
      <c r="F1370" s="1">
        <v>45055</v>
      </c>
      <c r="G1370" t="str">
        <f t="shared" si="67"/>
        <v>ut</v>
      </c>
      <c r="H1370" s="6" t="s">
        <v>131</v>
      </c>
      <c r="I1370" t="b">
        <f t="shared" si="65"/>
        <v>1</v>
      </c>
      <c r="J1370" s="9">
        <v>0.01</v>
      </c>
      <c r="K1370" t="str">
        <f>IF(LEN(VLOOKUP(B1370,Sheet2!$B$2:$G$96,5,FALSE))=0,"",VLOOKUP(B1370,Sheet2!$B$2:$G$96,5,FALSE))</f>
        <v/>
      </c>
      <c r="L1370" t="str">
        <f>IF(LEN(VLOOKUP(B1370,Sheet2!$B$2:$G$96,6,FALSE))=0,"",VLOOKUP(B1370,Sheet2!$B$2:$G$96,6,FALSE))</f>
        <v/>
      </c>
      <c r="M1370" t="b">
        <f t="shared" si="66"/>
        <v>0</v>
      </c>
      <c r="N1370">
        <v>151</v>
      </c>
      <c r="O1370" t="e">
        <f>VLOOKUP(A1370,Sheet2!$A$2:$G$74,5,FALSE)</f>
        <v>#N/A</v>
      </c>
    </row>
    <row r="1371" spans="1:15" x14ac:dyDescent="0.25">
      <c r="A1371" s="6" t="s">
        <v>291</v>
      </c>
      <c r="B1371" t="str">
        <f>VLOOKUP($A1371,Sheet2!$A$2:$B$200,2,FALSE)</f>
        <v>PFDA</v>
      </c>
      <c r="C1371" s="6" t="s">
        <v>120</v>
      </c>
      <c r="D1371" t="str">
        <f>VLOOKUP(A1371,Sheet2!$A$2:$G$96,3,FALSE)</f>
        <v>org milj</v>
      </c>
      <c r="E1371" t="str">
        <f>VLOOKUP(A1371,Sheet2!$A$2:$G$96,4,FALSE)</f>
        <v>PFAS</v>
      </c>
      <c r="F1371" s="1">
        <v>45055</v>
      </c>
      <c r="G1371" t="str">
        <f t="shared" si="67"/>
        <v>ut</v>
      </c>
      <c r="H1371" s="6" t="s">
        <v>131</v>
      </c>
      <c r="I1371" t="b">
        <f t="shared" si="65"/>
        <v>1</v>
      </c>
      <c r="J1371" s="9">
        <v>0.01</v>
      </c>
      <c r="K1371" t="str">
        <f>IF(LEN(VLOOKUP(B1371,Sheet2!$B$2:$G$96,5,FALSE))=0,"",VLOOKUP(B1371,Sheet2!$B$2:$G$96,5,FALSE))</f>
        <v/>
      </c>
      <c r="L1371" t="str">
        <f>IF(LEN(VLOOKUP(B1371,Sheet2!$B$2:$G$96,6,FALSE))=0,"",VLOOKUP(B1371,Sheet2!$B$2:$G$96,6,FALSE))</f>
        <v/>
      </c>
      <c r="M1371" t="b">
        <f t="shared" si="66"/>
        <v>0</v>
      </c>
      <c r="N1371">
        <v>151</v>
      </c>
      <c r="O1371" t="e">
        <f>VLOOKUP(A1371,Sheet2!$A$2:$G$74,5,FALSE)</f>
        <v>#N/A</v>
      </c>
    </row>
    <row r="1372" spans="1:15" x14ac:dyDescent="0.25">
      <c r="A1372" s="6" t="s">
        <v>292</v>
      </c>
      <c r="B1372" t="str">
        <f>VLOOKUP($A1372,Sheet2!$A$2:$B$200,2,FALSE)</f>
        <v>PFUnDA</v>
      </c>
      <c r="C1372" s="6" t="s">
        <v>120</v>
      </c>
      <c r="D1372" t="str">
        <f>VLOOKUP(A1372,Sheet2!$A$2:$G$96,3,FALSE)</f>
        <v>org milj</v>
      </c>
      <c r="E1372" t="str">
        <f>VLOOKUP(A1372,Sheet2!$A$2:$G$96,4,FALSE)</f>
        <v>PFAS</v>
      </c>
      <c r="F1372" s="1">
        <v>45055</v>
      </c>
      <c r="G1372" t="str">
        <f t="shared" si="67"/>
        <v>ut</v>
      </c>
      <c r="H1372" s="6" t="s">
        <v>131</v>
      </c>
      <c r="I1372" t="b">
        <f t="shared" si="65"/>
        <v>1</v>
      </c>
      <c r="J1372" s="9">
        <v>0.01</v>
      </c>
      <c r="K1372" t="str">
        <f>IF(LEN(VLOOKUP(B1372,Sheet2!$B$2:$G$96,5,FALSE))=0,"",VLOOKUP(B1372,Sheet2!$B$2:$G$96,5,FALSE))</f>
        <v/>
      </c>
      <c r="L1372" t="str">
        <f>IF(LEN(VLOOKUP(B1372,Sheet2!$B$2:$G$96,6,FALSE))=0,"",VLOOKUP(B1372,Sheet2!$B$2:$G$96,6,FALSE))</f>
        <v/>
      </c>
      <c r="M1372" t="b">
        <f t="shared" si="66"/>
        <v>0</v>
      </c>
      <c r="N1372">
        <v>151</v>
      </c>
      <c r="O1372" t="e">
        <f>VLOOKUP(A1372,Sheet2!$A$2:$G$74,5,FALSE)</f>
        <v>#N/A</v>
      </c>
    </row>
    <row r="1373" spans="1:15" x14ac:dyDescent="0.25">
      <c r="A1373" s="6" t="s">
        <v>320</v>
      </c>
      <c r="B1373" t="str">
        <f>VLOOKUP($A1373,Sheet2!$A$2:$B$200,2,FALSE)</f>
        <v>PFDoDA</v>
      </c>
      <c r="C1373" s="6" t="s">
        <v>120</v>
      </c>
      <c r="D1373" t="str">
        <f>VLOOKUP(A1373,Sheet2!$A$2:$G$96,3,FALSE)</f>
        <v>org milj</v>
      </c>
      <c r="E1373" t="str">
        <f>VLOOKUP(A1373,Sheet2!$A$2:$G$96,4,FALSE)</f>
        <v>PFAS</v>
      </c>
      <c r="F1373" s="1">
        <v>45055</v>
      </c>
      <c r="G1373" t="str">
        <f t="shared" si="67"/>
        <v>ut</v>
      </c>
      <c r="H1373" s="6" t="s">
        <v>131</v>
      </c>
      <c r="I1373" t="b">
        <f t="shared" si="65"/>
        <v>1</v>
      </c>
      <c r="J1373" s="9">
        <v>0.01</v>
      </c>
      <c r="K1373" t="str">
        <f>IF(LEN(VLOOKUP(B1373,Sheet2!$B$2:$G$96,5,FALSE))=0,"",VLOOKUP(B1373,Sheet2!$B$2:$G$96,5,FALSE))</f>
        <v/>
      </c>
      <c r="L1373" t="str">
        <f>IF(LEN(VLOOKUP(B1373,Sheet2!$B$2:$G$96,6,FALSE))=0,"",VLOOKUP(B1373,Sheet2!$B$2:$G$96,6,FALSE))</f>
        <v/>
      </c>
      <c r="M1373" t="b">
        <f t="shared" si="66"/>
        <v>0</v>
      </c>
      <c r="N1373">
        <v>151</v>
      </c>
      <c r="O1373" t="e">
        <f>VLOOKUP(A1373,Sheet2!$A$2:$G$74,5,FALSE)</f>
        <v>#N/A</v>
      </c>
    </row>
    <row r="1374" spans="1:15" x14ac:dyDescent="0.25">
      <c r="A1374" s="6" t="s">
        <v>321</v>
      </c>
      <c r="B1374" t="str">
        <f>VLOOKUP($A1374,Sheet2!$A$2:$B$200,2,FALSE)</f>
        <v>PFTrDA</v>
      </c>
      <c r="C1374" s="6" t="s">
        <v>120</v>
      </c>
      <c r="D1374" t="str">
        <f>VLOOKUP(A1374,Sheet2!$A$2:$G$96,3,FALSE)</f>
        <v>org milj</v>
      </c>
      <c r="E1374" t="str">
        <f>VLOOKUP(A1374,Sheet2!$A$2:$G$96,4,FALSE)</f>
        <v>PFAS</v>
      </c>
      <c r="F1374" s="1">
        <v>45055</v>
      </c>
      <c r="G1374" t="str">
        <f t="shared" si="67"/>
        <v>ut</v>
      </c>
      <c r="H1374" s="6" t="s">
        <v>262</v>
      </c>
      <c r="I1374" t="b">
        <f t="shared" si="65"/>
        <v>1</v>
      </c>
      <c r="J1374" s="9">
        <v>2.5000000000000001E-2</v>
      </c>
      <c r="K1374" t="str">
        <f>IF(LEN(VLOOKUP(B1374,Sheet2!$B$2:$G$96,5,FALSE))=0,"",VLOOKUP(B1374,Sheet2!$B$2:$G$96,5,FALSE))</f>
        <v/>
      </c>
      <c r="L1374" t="str">
        <f>IF(LEN(VLOOKUP(B1374,Sheet2!$B$2:$G$96,6,FALSE))=0,"",VLOOKUP(B1374,Sheet2!$B$2:$G$96,6,FALSE))</f>
        <v/>
      </c>
      <c r="M1374" t="b">
        <f t="shared" si="66"/>
        <v>0</v>
      </c>
      <c r="N1374">
        <v>151</v>
      </c>
      <c r="O1374" t="e">
        <f>VLOOKUP(A1374,Sheet2!$A$2:$G$74,5,FALSE)</f>
        <v>#N/A</v>
      </c>
    </row>
    <row r="1375" spans="1:15" x14ac:dyDescent="0.25">
      <c r="A1375" s="6" t="s">
        <v>322</v>
      </c>
      <c r="B1375" t="str">
        <f>VLOOKUP($A1375,Sheet2!$A$2:$B$200,2,FALSE)</f>
        <v>PFTeDA</v>
      </c>
      <c r="C1375" s="6" t="s">
        <v>120</v>
      </c>
      <c r="D1375" t="str">
        <f>VLOOKUP(A1375,Sheet2!$A$2:$G$96,3,FALSE)</f>
        <v>org milj</v>
      </c>
      <c r="E1375" t="str">
        <f>VLOOKUP(A1375,Sheet2!$A$2:$G$96,4,FALSE)</f>
        <v>PFAS</v>
      </c>
      <c r="F1375" s="1">
        <v>45055</v>
      </c>
      <c r="G1375" t="str">
        <f t="shared" si="67"/>
        <v>ut</v>
      </c>
      <c r="H1375" s="6" t="s">
        <v>262</v>
      </c>
      <c r="I1375" t="b">
        <f t="shared" si="65"/>
        <v>1</v>
      </c>
      <c r="J1375" s="9">
        <v>2.5000000000000001E-2</v>
      </c>
      <c r="K1375" t="str">
        <f>IF(LEN(VLOOKUP(B1375,Sheet2!$B$2:$G$96,5,FALSE))=0,"",VLOOKUP(B1375,Sheet2!$B$2:$G$96,5,FALSE))</f>
        <v/>
      </c>
      <c r="L1375" t="str">
        <f>IF(LEN(VLOOKUP(B1375,Sheet2!$B$2:$G$96,6,FALSE))=0,"",VLOOKUP(B1375,Sheet2!$B$2:$G$96,6,FALSE))</f>
        <v/>
      </c>
      <c r="M1375" t="b">
        <f t="shared" si="66"/>
        <v>0</v>
      </c>
      <c r="N1375">
        <v>151</v>
      </c>
      <c r="O1375" t="e">
        <f>VLOOKUP(A1375,Sheet2!$A$2:$G$74,5,FALSE)</f>
        <v>#N/A</v>
      </c>
    </row>
    <row r="1376" spans="1:15" x14ac:dyDescent="0.25">
      <c r="A1376" s="6" t="s">
        <v>323</v>
      </c>
      <c r="B1376" t="str">
        <f>VLOOKUP($A1376,Sheet2!$A$2:$B$200,2,FALSE)</f>
        <v>PFHxDA</v>
      </c>
      <c r="C1376" s="6" t="s">
        <v>120</v>
      </c>
      <c r="D1376" t="str">
        <f>VLOOKUP(A1376,Sheet2!$A$2:$G$96,3,FALSE)</f>
        <v>org milj</v>
      </c>
      <c r="E1376" t="str">
        <f>VLOOKUP(A1376,Sheet2!$A$2:$G$96,4,FALSE)</f>
        <v>PFAS</v>
      </c>
      <c r="F1376" s="1">
        <v>45055</v>
      </c>
      <c r="G1376" t="str">
        <f t="shared" si="67"/>
        <v>ut</v>
      </c>
      <c r="H1376" s="6" t="s">
        <v>146</v>
      </c>
      <c r="I1376" t="b">
        <f t="shared" ref="I1376:I1427" si="68">IF(ISBLANK(H1376),"",IF(ISNUMBER(H1376),FALSE,TRUE))</f>
        <v>1</v>
      </c>
      <c r="J1376" s="9">
        <v>0.05</v>
      </c>
      <c r="K1376" t="str">
        <f>IF(LEN(VLOOKUP(B1376,Sheet2!$B$2:$G$96,5,FALSE))=0,"",VLOOKUP(B1376,Sheet2!$B$2:$G$96,5,FALSE))</f>
        <v/>
      </c>
      <c r="L1376" t="str">
        <f>IF(LEN(VLOOKUP(B1376,Sheet2!$B$2:$G$96,6,FALSE))=0,"",VLOOKUP(B1376,Sheet2!$B$2:$G$96,6,FALSE))</f>
        <v/>
      </c>
      <c r="M1376" t="b">
        <f t="shared" ref="M1376:M1427" si="69">IF(ISBLANK(J1376),"",IF(J1376&gt;K1376,TRUE,FALSE))</f>
        <v>0</v>
      </c>
      <c r="N1376">
        <v>151</v>
      </c>
      <c r="O1376" t="e">
        <f>VLOOKUP(A1376,Sheet2!$A$2:$G$74,5,FALSE)</f>
        <v>#N/A</v>
      </c>
    </row>
    <row r="1377" spans="1:15" x14ac:dyDescent="0.25">
      <c r="A1377" s="6" t="s">
        <v>324</v>
      </c>
      <c r="B1377" t="str">
        <f>VLOOKUP($A1377,Sheet2!$A$2:$B$200,2,FALSE)</f>
        <v>PFOcDA</v>
      </c>
      <c r="C1377" s="6" t="s">
        <v>120</v>
      </c>
      <c r="D1377" t="str">
        <f>VLOOKUP(A1377,Sheet2!$A$2:$G$96,3,FALSE)</f>
        <v>org milj</v>
      </c>
      <c r="E1377" t="str">
        <f>VLOOKUP(A1377,Sheet2!$A$2:$G$96,4,FALSE)</f>
        <v>PFAS</v>
      </c>
      <c r="F1377" s="1">
        <v>45055</v>
      </c>
      <c r="G1377" t="str">
        <f t="shared" ref="G1377:G1427" si="70">IF(N1377=152,"inn",IF(N1377=151,"ut",IF(N1377=153,"slamtank")))</f>
        <v>ut</v>
      </c>
      <c r="H1377" s="6" t="s">
        <v>146</v>
      </c>
      <c r="I1377" t="b">
        <f t="shared" si="68"/>
        <v>1</v>
      </c>
      <c r="J1377" s="9">
        <v>0.05</v>
      </c>
      <c r="K1377" t="str">
        <f>IF(LEN(VLOOKUP(B1377,Sheet2!$B$2:$G$96,5,FALSE))=0,"",VLOOKUP(B1377,Sheet2!$B$2:$G$96,5,FALSE))</f>
        <v/>
      </c>
      <c r="L1377" t="str">
        <f>IF(LEN(VLOOKUP(B1377,Sheet2!$B$2:$G$96,6,FALSE))=0,"",VLOOKUP(B1377,Sheet2!$B$2:$G$96,6,FALSE))</f>
        <v/>
      </c>
      <c r="M1377" t="b">
        <f t="shared" si="69"/>
        <v>0</v>
      </c>
      <c r="N1377">
        <v>151</v>
      </c>
      <c r="O1377" t="e">
        <f>VLOOKUP(A1377,Sheet2!$A$2:$G$74,5,FALSE)</f>
        <v>#N/A</v>
      </c>
    </row>
    <row r="1378" spans="1:15" x14ac:dyDescent="0.25">
      <c r="A1378" s="6" t="s">
        <v>193</v>
      </c>
      <c r="B1378" t="str">
        <f>VLOOKUP($A1378,Sheet2!$A$2:$B$200,2,FALSE)</f>
        <v>PFBS</v>
      </c>
      <c r="C1378" s="6" t="s">
        <v>120</v>
      </c>
      <c r="D1378" t="str">
        <f>VLOOKUP(A1378,Sheet2!$A$2:$G$96,3,FALSE)</f>
        <v>org milj</v>
      </c>
      <c r="E1378" t="str">
        <f>VLOOKUP(A1378,Sheet2!$A$2:$G$96,4,FALSE)</f>
        <v>PFAS</v>
      </c>
      <c r="F1378" s="1">
        <v>45055</v>
      </c>
      <c r="G1378" t="str">
        <f t="shared" si="70"/>
        <v>ut</v>
      </c>
      <c r="H1378" s="6">
        <v>0.81499999999999995</v>
      </c>
      <c r="I1378" t="b">
        <f t="shared" si="68"/>
        <v>0</v>
      </c>
      <c r="J1378" s="9">
        <v>0.81499999999999995</v>
      </c>
      <c r="K1378" t="str">
        <f>IF(LEN(VLOOKUP(B1378,Sheet2!$B$2:$G$96,5,FALSE))=0,"",VLOOKUP(B1378,Sheet2!$B$2:$G$96,5,FALSE))</f>
        <v/>
      </c>
      <c r="L1378" t="str">
        <f>IF(LEN(VLOOKUP(B1378,Sheet2!$B$2:$G$96,6,FALSE))=0,"",VLOOKUP(B1378,Sheet2!$B$2:$G$96,6,FALSE))</f>
        <v/>
      </c>
      <c r="M1378" t="b">
        <f t="shared" si="69"/>
        <v>0</v>
      </c>
      <c r="N1378">
        <v>151</v>
      </c>
      <c r="O1378" t="b">
        <f>VLOOKUP(A1378,Sheet2!$A$2:$G$74,5,FALSE)</f>
        <v>0</v>
      </c>
    </row>
    <row r="1379" spans="1:15" x14ac:dyDescent="0.25">
      <c r="A1379" s="6" t="s">
        <v>325</v>
      </c>
      <c r="B1379" t="str">
        <f>VLOOKUP($A1379,Sheet2!$A$2:$B$200,2,FALSE)</f>
        <v>PFPeS</v>
      </c>
      <c r="C1379" s="6" t="s">
        <v>120</v>
      </c>
      <c r="D1379" t="str">
        <f>VLOOKUP(A1379,Sheet2!$A$2:$G$96,3,FALSE)</f>
        <v>org milj</v>
      </c>
      <c r="E1379" t="str">
        <f>VLOOKUP(A1379,Sheet2!$A$2:$G$96,4,FALSE)</f>
        <v>PFAS</v>
      </c>
      <c r="F1379" s="1">
        <v>45055</v>
      </c>
      <c r="G1379" t="str">
        <f t="shared" si="70"/>
        <v>ut</v>
      </c>
      <c r="H1379" s="6" t="s">
        <v>131</v>
      </c>
      <c r="I1379" t="b">
        <f t="shared" si="68"/>
        <v>1</v>
      </c>
      <c r="J1379" s="9">
        <v>0.01</v>
      </c>
      <c r="K1379" t="str">
        <f>IF(LEN(VLOOKUP(B1379,Sheet2!$B$2:$G$96,5,FALSE))=0,"",VLOOKUP(B1379,Sheet2!$B$2:$G$96,5,FALSE))</f>
        <v/>
      </c>
      <c r="L1379" t="str">
        <f>IF(LEN(VLOOKUP(B1379,Sheet2!$B$2:$G$96,6,FALSE))=0,"",VLOOKUP(B1379,Sheet2!$B$2:$G$96,6,FALSE))</f>
        <v/>
      </c>
      <c r="M1379" t="b">
        <f t="shared" si="69"/>
        <v>0</v>
      </c>
      <c r="N1379">
        <v>151</v>
      </c>
      <c r="O1379" t="e">
        <f>VLOOKUP(A1379,Sheet2!$A$2:$G$74,5,FALSE)</f>
        <v>#N/A</v>
      </c>
    </row>
    <row r="1380" spans="1:15" x14ac:dyDescent="0.25">
      <c r="A1380" s="6" t="s">
        <v>326</v>
      </c>
      <c r="B1380" t="str">
        <f>VLOOKUP($A1380,Sheet2!$A$2:$B$200,2,FALSE)</f>
        <v>PFHxS</v>
      </c>
      <c r="C1380" s="6" t="s">
        <v>120</v>
      </c>
      <c r="D1380" t="str">
        <f>VLOOKUP(A1380,Sheet2!$A$2:$G$96,3,FALSE)</f>
        <v>org milj</v>
      </c>
      <c r="E1380" t="str">
        <f>VLOOKUP(A1380,Sheet2!$A$2:$G$96,4,FALSE)</f>
        <v>PFAS</v>
      </c>
      <c r="F1380" s="1">
        <v>45055</v>
      </c>
      <c r="G1380" t="str">
        <f t="shared" si="70"/>
        <v>ut</v>
      </c>
      <c r="H1380" s="6">
        <v>2.1999999999999999E-2</v>
      </c>
      <c r="I1380" t="b">
        <f t="shared" si="68"/>
        <v>0</v>
      </c>
      <c r="J1380" s="9">
        <v>2.1999999999999999E-2</v>
      </c>
      <c r="K1380" t="str">
        <f>IF(LEN(VLOOKUP(B1380,Sheet2!$B$2:$G$96,5,FALSE))=0,"",VLOOKUP(B1380,Sheet2!$B$2:$G$96,5,FALSE))</f>
        <v/>
      </c>
      <c r="L1380" t="str">
        <f>IF(LEN(VLOOKUP(B1380,Sheet2!$B$2:$G$96,6,FALSE))=0,"",VLOOKUP(B1380,Sheet2!$B$2:$G$96,6,FALSE))</f>
        <v/>
      </c>
      <c r="M1380" t="b">
        <f t="shared" si="69"/>
        <v>0</v>
      </c>
      <c r="N1380">
        <v>151</v>
      </c>
      <c r="O1380" t="e">
        <f>VLOOKUP(A1380,Sheet2!$A$2:$G$74,5,FALSE)</f>
        <v>#N/A</v>
      </c>
    </row>
    <row r="1381" spans="1:15" x14ac:dyDescent="0.25">
      <c r="A1381" s="6" t="s">
        <v>327</v>
      </c>
      <c r="B1381" t="str">
        <f>VLOOKUP($A1381,Sheet2!$A$2:$B$200,2,FALSE)</f>
        <v>PFHpS</v>
      </c>
      <c r="C1381" s="6" t="s">
        <v>120</v>
      </c>
      <c r="D1381" t="str">
        <f>VLOOKUP(A1381,Sheet2!$A$2:$G$96,3,FALSE)</f>
        <v>org milj</v>
      </c>
      <c r="E1381" t="str">
        <f>VLOOKUP(A1381,Sheet2!$A$2:$G$96,4,FALSE)</f>
        <v>PFAS</v>
      </c>
      <c r="F1381" s="1">
        <v>45055</v>
      </c>
      <c r="G1381" t="str">
        <f t="shared" si="70"/>
        <v>ut</v>
      </c>
      <c r="H1381" s="6" t="s">
        <v>131</v>
      </c>
      <c r="I1381" t="b">
        <f t="shared" si="68"/>
        <v>1</v>
      </c>
      <c r="J1381" s="9">
        <v>0.01</v>
      </c>
      <c r="K1381" t="str">
        <f>IF(LEN(VLOOKUP(B1381,Sheet2!$B$2:$G$96,5,FALSE))=0,"",VLOOKUP(B1381,Sheet2!$B$2:$G$96,5,FALSE))</f>
        <v/>
      </c>
      <c r="L1381" t="str">
        <f>IF(LEN(VLOOKUP(B1381,Sheet2!$B$2:$G$96,6,FALSE))=0,"",VLOOKUP(B1381,Sheet2!$B$2:$G$96,6,FALSE))</f>
        <v/>
      </c>
      <c r="M1381" t="b">
        <f t="shared" si="69"/>
        <v>0</v>
      </c>
      <c r="N1381">
        <v>151</v>
      </c>
      <c r="O1381" t="e">
        <f>VLOOKUP(A1381,Sheet2!$A$2:$G$74,5,FALSE)</f>
        <v>#N/A</v>
      </c>
    </row>
    <row r="1382" spans="1:15" x14ac:dyDescent="0.25">
      <c r="A1382" s="6" t="s">
        <v>194</v>
      </c>
      <c r="B1382" t="str">
        <f>VLOOKUP($A1382,Sheet2!$A$2:$B$200,2,FALSE)</f>
        <v>PFOS</v>
      </c>
      <c r="C1382" s="6" t="s">
        <v>120</v>
      </c>
      <c r="D1382" t="str">
        <f>VLOOKUP(A1382,Sheet2!$A$2:$G$96,3,FALSE)</f>
        <v>org milj</v>
      </c>
      <c r="E1382" t="str">
        <f>VLOOKUP(A1382,Sheet2!$A$2:$G$96,4,FALSE)</f>
        <v>PFAS</v>
      </c>
      <c r="F1382" s="1">
        <v>45055</v>
      </c>
      <c r="G1382" t="str">
        <f t="shared" si="70"/>
        <v>ut</v>
      </c>
      <c r="H1382" s="6">
        <v>2.3199999999999998E-2</v>
      </c>
      <c r="I1382" t="b">
        <f t="shared" si="68"/>
        <v>0</v>
      </c>
      <c r="J1382" s="9">
        <v>2.3199999999999998E-2</v>
      </c>
      <c r="K1382" t="str">
        <f>IF(LEN(VLOOKUP(B1382,Sheet2!$B$2:$G$96,5,FALSE))=0,"",VLOOKUP(B1382,Sheet2!$B$2:$G$96,5,FALSE))</f>
        <v>målekrav</v>
      </c>
      <c r="L1382" t="str">
        <f>IF(LEN(VLOOKUP(B1382,Sheet2!$B$2:$G$96,6,FALSE))=0,"",VLOOKUP(B1382,Sheet2!$B$2:$G$96,6,FALSE))</f>
        <v/>
      </c>
      <c r="M1382" t="b">
        <f t="shared" si="69"/>
        <v>0</v>
      </c>
      <c r="N1382">
        <v>151</v>
      </c>
      <c r="O1382" t="b">
        <f>VLOOKUP(A1382,Sheet2!$A$2:$G$74,5,FALSE)</f>
        <v>1</v>
      </c>
    </row>
    <row r="1383" spans="1:15" x14ac:dyDescent="0.25">
      <c r="A1383" s="6" t="s">
        <v>328</v>
      </c>
      <c r="B1383" t="str">
        <f>VLOOKUP($A1383,Sheet2!$A$2:$B$200,2,FALSE)</f>
        <v>PFNS</v>
      </c>
      <c r="C1383" s="6" t="s">
        <v>120</v>
      </c>
      <c r="D1383" t="str">
        <f>VLOOKUP(A1383,Sheet2!$A$2:$G$96,3,FALSE)</f>
        <v>org milj</v>
      </c>
      <c r="E1383" t="str">
        <f>VLOOKUP(A1383,Sheet2!$A$2:$G$96,4,FALSE)</f>
        <v>PFAS</v>
      </c>
      <c r="F1383" s="1">
        <v>45055</v>
      </c>
      <c r="G1383" t="str">
        <f t="shared" si="70"/>
        <v>ut</v>
      </c>
      <c r="H1383" s="6" t="s">
        <v>131</v>
      </c>
      <c r="I1383" t="b">
        <f t="shared" si="68"/>
        <v>1</v>
      </c>
      <c r="J1383" s="9">
        <v>0.01</v>
      </c>
      <c r="K1383" t="str">
        <f>IF(LEN(VLOOKUP(B1383,Sheet2!$B$2:$G$96,5,FALSE))=0,"",VLOOKUP(B1383,Sheet2!$B$2:$G$96,5,FALSE))</f>
        <v/>
      </c>
      <c r="L1383" t="str">
        <f>IF(LEN(VLOOKUP(B1383,Sheet2!$B$2:$G$96,6,FALSE))=0,"",VLOOKUP(B1383,Sheet2!$B$2:$G$96,6,FALSE))</f>
        <v/>
      </c>
      <c r="M1383" t="b">
        <f t="shared" si="69"/>
        <v>0</v>
      </c>
      <c r="N1383">
        <v>151</v>
      </c>
      <c r="O1383" t="e">
        <f>VLOOKUP(A1383,Sheet2!$A$2:$G$74,5,FALSE)</f>
        <v>#N/A</v>
      </c>
    </row>
    <row r="1384" spans="1:15" x14ac:dyDescent="0.25">
      <c r="A1384" s="6" t="s">
        <v>329</v>
      </c>
      <c r="B1384" t="str">
        <f>VLOOKUP($A1384,Sheet2!$A$2:$B$200,2,FALSE)</f>
        <v>PFDS</v>
      </c>
      <c r="C1384" s="6" t="s">
        <v>120</v>
      </c>
      <c r="D1384" t="str">
        <f>VLOOKUP(A1384,Sheet2!$A$2:$G$96,3,FALSE)</f>
        <v>org milj</v>
      </c>
      <c r="E1384" t="str">
        <f>VLOOKUP(A1384,Sheet2!$A$2:$G$96,4,FALSE)</f>
        <v>PFAS</v>
      </c>
      <c r="F1384" s="1">
        <v>45055</v>
      </c>
      <c r="G1384" t="str">
        <f t="shared" si="70"/>
        <v>ut</v>
      </c>
      <c r="H1384" s="6" t="s">
        <v>131</v>
      </c>
      <c r="I1384" t="b">
        <f t="shared" si="68"/>
        <v>1</v>
      </c>
      <c r="J1384" s="9">
        <v>0.01</v>
      </c>
      <c r="K1384" t="str">
        <f>IF(LEN(VLOOKUP(B1384,Sheet2!$B$2:$G$96,5,FALSE))=0,"",VLOOKUP(B1384,Sheet2!$B$2:$G$96,5,FALSE))</f>
        <v/>
      </c>
      <c r="L1384" t="str">
        <f>IF(LEN(VLOOKUP(B1384,Sheet2!$B$2:$G$96,6,FALSE))=0,"",VLOOKUP(B1384,Sheet2!$B$2:$G$96,6,FALSE))</f>
        <v/>
      </c>
      <c r="M1384" t="b">
        <f t="shared" si="69"/>
        <v>0</v>
      </c>
      <c r="N1384">
        <v>151</v>
      </c>
      <c r="O1384" t="e">
        <f>VLOOKUP(A1384,Sheet2!$A$2:$G$74,5,FALSE)</f>
        <v>#N/A</v>
      </c>
    </row>
    <row r="1385" spans="1:15" x14ac:dyDescent="0.25">
      <c r="A1385" s="6" t="s">
        <v>330</v>
      </c>
      <c r="B1385" t="str">
        <f>VLOOKUP($A1385,Sheet2!$A$2:$B$200,2,FALSE)</f>
        <v>PFDoDS</v>
      </c>
      <c r="C1385" s="6" t="s">
        <v>120</v>
      </c>
      <c r="D1385" t="str">
        <f>VLOOKUP(A1385,Sheet2!$A$2:$G$96,3,FALSE)</f>
        <v>org milj</v>
      </c>
      <c r="E1385" t="str">
        <f>VLOOKUP(A1385,Sheet2!$A$2:$G$96,4,FALSE)</f>
        <v>PFAS</v>
      </c>
      <c r="F1385" s="1">
        <v>45055</v>
      </c>
      <c r="G1385" t="str">
        <f t="shared" si="70"/>
        <v>ut</v>
      </c>
      <c r="H1385" s="6" t="s">
        <v>262</v>
      </c>
      <c r="I1385" t="b">
        <f t="shared" si="68"/>
        <v>1</v>
      </c>
      <c r="J1385" s="9">
        <v>2.5000000000000001E-2</v>
      </c>
      <c r="K1385" t="str">
        <f>IF(LEN(VLOOKUP(B1385,Sheet2!$B$2:$G$96,5,FALSE))=0,"",VLOOKUP(B1385,Sheet2!$B$2:$G$96,5,FALSE))</f>
        <v/>
      </c>
      <c r="L1385" t="str">
        <f>IF(LEN(VLOOKUP(B1385,Sheet2!$B$2:$G$96,6,FALSE))=0,"",VLOOKUP(B1385,Sheet2!$B$2:$G$96,6,FALSE))</f>
        <v/>
      </c>
      <c r="M1385" t="b">
        <f t="shared" si="69"/>
        <v>0</v>
      </c>
      <c r="N1385">
        <v>151</v>
      </c>
      <c r="O1385" t="e">
        <f>VLOOKUP(A1385,Sheet2!$A$2:$G$74,5,FALSE)</f>
        <v>#N/A</v>
      </c>
    </row>
    <row r="1386" spans="1:15" x14ac:dyDescent="0.25">
      <c r="A1386" s="6" t="s">
        <v>331</v>
      </c>
      <c r="B1386" t="str">
        <f>VLOOKUP($A1386,Sheet2!$A$2:$B$200,2,FALSE)</f>
        <v>4:2 FTS</v>
      </c>
      <c r="C1386" s="6" t="s">
        <v>120</v>
      </c>
      <c r="D1386" t="str">
        <f>VLOOKUP(A1386,Sheet2!$A$2:$G$96,3,FALSE)</f>
        <v>org milj</v>
      </c>
      <c r="E1386" t="str">
        <f>VLOOKUP(A1386,Sheet2!$A$2:$G$96,4,FALSE)</f>
        <v>PFAS</v>
      </c>
      <c r="F1386" s="1">
        <v>45055</v>
      </c>
      <c r="G1386" t="str">
        <f t="shared" si="70"/>
        <v>ut</v>
      </c>
      <c r="H1386" s="6" t="s">
        <v>131</v>
      </c>
      <c r="I1386" t="b">
        <f t="shared" si="68"/>
        <v>1</v>
      </c>
      <c r="J1386" s="9">
        <v>0.01</v>
      </c>
      <c r="K1386" t="str">
        <f>IF(LEN(VLOOKUP(B1386,Sheet2!$B$2:$G$96,5,FALSE))=0,"",VLOOKUP(B1386,Sheet2!$B$2:$G$96,5,FALSE))</f>
        <v/>
      </c>
      <c r="L1386" t="str">
        <f>IF(LEN(VLOOKUP(B1386,Sheet2!$B$2:$G$96,6,FALSE))=0,"",VLOOKUP(B1386,Sheet2!$B$2:$G$96,6,FALSE))</f>
        <v/>
      </c>
      <c r="M1386" t="b">
        <f t="shared" si="69"/>
        <v>0</v>
      </c>
      <c r="N1386">
        <v>151</v>
      </c>
      <c r="O1386" t="e">
        <f>VLOOKUP(A1386,Sheet2!$A$2:$G$74,5,FALSE)</f>
        <v>#N/A</v>
      </c>
    </row>
    <row r="1387" spans="1:15" x14ac:dyDescent="0.25">
      <c r="A1387" s="6" t="s">
        <v>48</v>
      </c>
      <c r="B1387" t="str">
        <f>VLOOKUP($A1387,Sheet2!$A$2:$B$200,2,FALSE)</f>
        <v>6:2 FTS</v>
      </c>
      <c r="C1387" s="6" t="s">
        <v>120</v>
      </c>
      <c r="D1387" t="str">
        <f>VLOOKUP(A1387,Sheet2!$A$2:$G$96,3,FALSE)</f>
        <v>org milj</v>
      </c>
      <c r="E1387" t="str">
        <f>VLOOKUP(A1387,Sheet2!$A$2:$G$96,4,FALSE)</f>
        <v>PFAS</v>
      </c>
      <c r="F1387" s="1">
        <v>45055</v>
      </c>
      <c r="G1387" t="str">
        <f t="shared" si="70"/>
        <v>ut</v>
      </c>
      <c r="H1387" s="6">
        <v>6.0999999999999999E-2</v>
      </c>
      <c r="I1387" t="b">
        <f t="shared" si="68"/>
        <v>0</v>
      </c>
      <c r="J1387" s="9">
        <v>6.0999999999999999E-2</v>
      </c>
      <c r="K1387" t="str">
        <f>IF(LEN(VLOOKUP(B1387,Sheet2!$B$2:$G$96,5,FALSE))=0,"",VLOOKUP(B1387,Sheet2!$B$2:$G$96,5,FALSE))</f>
        <v/>
      </c>
      <c r="L1387" t="str">
        <f>IF(LEN(VLOOKUP(B1387,Sheet2!$B$2:$G$96,6,FALSE))=0,"",VLOOKUP(B1387,Sheet2!$B$2:$G$96,6,FALSE))</f>
        <v/>
      </c>
      <c r="M1387" t="b">
        <f t="shared" si="69"/>
        <v>0</v>
      </c>
      <c r="N1387">
        <v>151</v>
      </c>
      <c r="O1387" t="b">
        <f>VLOOKUP(A1387,Sheet2!$A$2:$G$74,5,FALSE)</f>
        <v>0</v>
      </c>
    </row>
    <row r="1388" spans="1:15" x14ac:dyDescent="0.25">
      <c r="A1388" s="6" t="s">
        <v>332</v>
      </c>
      <c r="B1388" t="str">
        <f>VLOOKUP($A1388,Sheet2!$A$2:$B$200,2,FALSE)</f>
        <v>8:2 FTS</v>
      </c>
      <c r="C1388" s="6" t="s">
        <v>120</v>
      </c>
      <c r="D1388" t="str">
        <f>VLOOKUP(A1388,Sheet2!$A$2:$G$96,3,FALSE)</f>
        <v>org milj</v>
      </c>
      <c r="E1388" t="str">
        <f>VLOOKUP(A1388,Sheet2!$A$2:$G$96,4,FALSE)</f>
        <v>PFAS</v>
      </c>
      <c r="F1388" s="1">
        <v>45055</v>
      </c>
      <c r="G1388" t="str">
        <f t="shared" si="70"/>
        <v>ut</v>
      </c>
      <c r="H1388" s="6" t="s">
        <v>131</v>
      </c>
      <c r="I1388" t="b">
        <f t="shared" si="68"/>
        <v>1</v>
      </c>
      <c r="J1388" s="9">
        <v>0.01</v>
      </c>
      <c r="K1388" t="str">
        <f>IF(LEN(VLOOKUP(B1388,Sheet2!$B$2:$G$96,5,FALSE))=0,"",VLOOKUP(B1388,Sheet2!$B$2:$G$96,5,FALSE))</f>
        <v/>
      </c>
      <c r="L1388" t="str">
        <f>IF(LEN(VLOOKUP(B1388,Sheet2!$B$2:$G$96,6,FALSE))=0,"",VLOOKUP(B1388,Sheet2!$B$2:$G$96,6,FALSE))</f>
        <v/>
      </c>
      <c r="M1388" t="b">
        <f t="shared" si="69"/>
        <v>0</v>
      </c>
      <c r="N1388">
        <v>151</v>
      </c>
      <c r="O1388" t="e">
        <f>VLOOKUP(A1388,Sheet2!$A$2:$G$74,5,FALSE)</f>
        <v>#N/A</v>
      </c>
    </row>
    <row r="1389" spans="1:15" x14ac:dyDescent="0.25">
      <c r="A1389" s="6" t="s">
        <v>333</v>
      </c>
      <c r="B1389" t="str">
        <f>VLOOKUP($A1389,Sheet2!$A$2:$B$200,2,FALSE)</f>
        <v>10:2 FTS</v>
      </c>
      <c r="C1389" s="6" t="s">
        <v>120</v>
      </c>
      <c r="D1389" t="str">
        <f>VLOOKUP(A1389,Sheet2!$A$2:$G$96,3,FALSE)</f>
        <v>org milj</v>
      </c>
      <c r="E1389" t="str">
        <f>VLOOKUP(A1389,Sheet2!$A$2:$G$96,4,FALSE)</f>
        <v>PFAS</v>
      </c>
      <c r="F1389" s="1">
        <v>45055</v>
      </c>
      <c r="G1389" t="str">
        <f t="shared" si="70"/>
        <v>ut</v>
      </c>
      <c r="H1389" s="6" t="s">
        <v>131</v>
      </c>
      <c r="I1389" t="b">
        <f t="shared" si="68"/>
        <v>1</v>
      </c>
      <c r="J1389" s="9">
        <v>0.01</v>
      </c>
      <c r="K1389" t="str">
        <f>IF(LEN(VLOOKUP(B1389,Sheet2!$B$2:$G$96,5,FALSE))=0,"",VLOOKUP(B1389,Sheet2!$B$2:$G$96,5,FALSE))</f>
        <v/>
      </c>
      <c r="L1389" t="str">
        <f>IF(LEN(VLOOKUP(B1389,Sheet2!$B$2:$G$96,6,FALSE))=0,"",VLOOKUP(B1389,Sheet2!$B$2:$G$96,6,FALSE))</f>
        <v/>
      </c>
      <c r="M1389" t="b">
        <f t="shared" si="69"/>
        <v>0</v>
      </c>
      <c r="N1389">
        <v>151</v>
      </c>
      <c r="O1389" t="e">
        <f>VLOOKUP(A1389,Sheet2!$A$2:$G$74,5,FALSE)</f>
        <v>#N/A</v>
      </c>
    </row>
    <row r="1390" spans="1:15" x14ac:dyDescent="0.25">
      <c r="A1390" s="6" t="s">
        <v>334</v>
      </c>
      <c r="B1390" t="str">
        <f>VLOOKUP($A1390,Sheet2!$A$2:$B$200,2,FALSE)</f>
        <v>PFOSA</v>
      </c>
      <c r="C1390" s="6" t="s">
        <v>120</v>
      </c>
      <c r="D1390" t="str">
        <f>VLOOKUP(A1390,Sheet2!$A$2:$G$96,3,FALSE)</f>
        <v>org milj</v>
      </c>
      <c r="E1390" t="str">
        <f>VLOOKUP(A1390,Sheet2!$A$2:$G$96,4,FALSE)</f>
        <v>PFAS</v>
      </c>
      <c r="F1390" s="1">
        <v>45055</v>
      </c>
      <c r="G1390" t="str">
        <f t="shared" si="70"/>
        <v>ut</v>
      </c>
      <c r="H1390" s="6" t="s">
        <v>131</v>
      </c>
      <c r="I1390" t="b">
        <f t="shared" si="68"/>
        <v>1</v>
      </c>
      <c r="J1390" s="9">
        <v>0.01</v>
      </c>
      <c r="K1390" t="str">
        <f>IF(LEN(VLOOKUP(B1390,Sheet2!$B$2:$G$96,5,FALSE))=0,"",VLOOKUP(B1390,Sheet2!$B$2:$G$96,5,FALSE))</f>
        <v/>
      </c>
      <c r="L1390" t="str">
        <f>IF(LEN(VLOOKUP(B1390,Sheet2!$B$2:$G$96,6,FALSE))=0,"",VLOOKUP(B1390,Sheet2!$B$2:$G$96,6,FALSE))</f>
        <v/>
      </c>
      <c r="M1390" t="b">
        <f t="shared" si="69"/>
        <v>0</v>
      </c>
      <c r="N1390">
        <v>151</v>
      </c>
      <c r="O1390" t="e">
        <f>VLOOKUP(A1390,Sheet2!$A$2:$G$74,5,FALSE)</f>
        <v>#N/A</v>
      </c>
    </row>
    <row r="1391" spans="1:15" x14ac:dyDescent="0.25">
      <c r="A1391" s="6" t="s">
        <v>335</v>
      </c>
      <c r="B1391" t="str">
        <f>VLOOKUP($A1391,Sheet2!$A$2:$B$200,2,FALSE)</f>
        <v>MeFOSA</v>
      </c>
      <c r="C1391" s="6" t="s">
        <v>120</v>
      </c>
      <c r="D1391" t="e">
        <f>VLOOKUP(A1391,Sheet2!$A$2:$G$96,3,FALSE)</f>
        <v>#N/A</v>
      </c>
      <c r="E1391" t="e">
        <f>VLOOKUP(A1391,Sheet2!$A$2:$G$96,4,FALSE)</f>
        <v>#N/A</v>
      </c>
      <c r="F1391" s="1">
        <v>45055</v>
      </c>
      <c r="G1391" t="str">
        <f t="shared" si="70"/>
        <v>ut</v>
      </c>
      <c r="H1391" s="6" t="s">
        <v>146</v>
      </c>
      <c r="I1391" t="b">
        <f t="shared" si="68"/>
        <v>1</v>
      </c>
      <c r="J1391" s="9">
        <v>0.05</v>
      </c>
      <c r="K1391" t="e">
        <f>IF(LEN(VLOOKUP(B1391,Sheet2!$B$2:$G$96,5,FALSE))=0,"",VLOOKUP(B1391,Sheet2!$B$2:$G$96,5,FALSE))</f>
        <v>#N/A</v>
      </c>
      <c r="L1391" t="e">
        <f>IF(LEN(VLOOKUP(B1391,Sheet2!$B$2:$G$96,6,FALSE))=0,"",VLOOKUP(B1391,Sheet2!$B$2:$G$96,6,FALSE))</f>
        <v>#N/A</v>
      </c>
      <c r="M1391" t="e">
        <f t="shared" si="69"/>
        <v>#N/A</v>
      </c>
      <c r="N1391">
        <v>151</v>
      </c>
      <c r="O1391" t="e">
        <f>VLOOKUP(A1391,Sheet2!$A$2:$G$74,5,FALSE)</f>
        <v>#N/A</v>
      </c>
    </row>
    <row r="1392" spans="1:15" x14ac:dyDescent="0.25">
      <c r="A1392" s="6" t="s">
        <v>336</v>
      </c>
      <c r="B1392" t="str">
        <f>VLOOKUP($A1392,Sheet2!$A$2:$B$200,2,FALSE)</f>
        <v>EtFOSA</v>
      </c>
      <c r="C1392" s="6" t="s">
        <v>120</v>
      </c>
      <c r="D1392" t="e">
        <f>VLOOKUP(A1392,Sheet2!$A$2:$G$96,3,FALSE)</f>
        <v>#N/A</v>
      </c>
      <c r="E1392" t="e">
        <f>VLOOKUP(A1392,Sheet2!$A$2:$G$96,4,FALSE)</f>
        <v>#N/A</v>
      </c>
      <c r="F1392" s="1">
        <v>45055</v>
      </c>
      <c r="G1392" t="str">
        <f t="shared" si="70"/>
        <v>ut</v>
      </c>
      <c r="H1392" s="6" t="s">
        <v>146</v>
      </c>
      <c r="I1392" t="b">
        <f t="shared" si="68"/>
        <v>1</v>
      </c>
      <c r="J1392" s="9">
        <v>0.05</v>
      </c>
      <c r="K1392" t="e">
        <f>IF(LEN(VLOOKUP(B1392,Sheet2!$B$2:$G$96,5,FALSE))=0,"",VLOOKUP(B1392,Sheet2!$B$2:$G$96,5,FALSE))</f>
        <v>#N/A</v>
      </c>
      <c r="L1392" t="e">
        <f>IF(LEN(VLOOKUP(B1392,Sheet2!$B$2:$G$96,6,FALSE))=0,"",VLOOKUP(B1392,Sheet2!$B$2:$G$96,6,FALSE))</f>
        <v>#N/A</v>
      </c>
      <c r="M1392" t="e">
        <f t="shared" si="69"/>
        <v>#N/A</v>
      </c>
      <c r="N1392">
        <v>151</v>
      </c>
      <c r="O1392" t="e">
        <f>VLOOKUP(A1392,Sheet2!$A$2:$G$74,5,FALSE)</f>
        <v>#N/A</v>
      </c>
    </row>
    <row r="1393" spans="1:15" x14ac:dyDescent="0.25">
      <c r="A1393" s="6" t="s">
        <v>337</v>
      </c>
      <c r="B1393" t="str">
        <f>VLOOKUP($A1393,Sheet2!$A$2:$B$200,2,FALSE)</f>
        <v>MeFOSE</v>
      </c>
      <c r="C1393" s="6" t="s">
        <v>120</v>
      </c>
      <c r="D1393" t="e">
        <f>VLOOKUP(A1393,Sheet2!$A$2:$G$96,3,FALSE)</f>
        <v>#N/A</v>
      </c>
      <c r="E1393" t="e">
        <f>VLOOKUP(A1393,Sheet2!$A$2:$G$96,4,FALSE)</f>
        <v>#N/A</v>
      </c>
      <c r="F1393" s="1">
        <v>45055</v>
      </c>
      <c r="G1393" t="str">
        <f t="shared" si="70"/>
        <v>ut</v>
      </c>
      <c r="H1393" s="6" t="s">
        <v>262</v>
      </c>
      <c r="I1393" t="b">
        <f t="shared" si="68"/>
        <v>1</v>
      </c>
      <c r="J1393" s="9">
        <v>2.5000000000000001E-2</v>
      </c>
      <c r="K1393" t="e">
        <f>IF(LEN(VLOOKUP(B1393,Sheet2!$B$2:$G$96,5,FALSE))=0,"",VLOOKUP(B1393,Sheet2!$B$2:$G$96,5,FALSE))</f>
        <v>#N/A</v>
      </c>
      <c r="L1393" t="e">
        <f>IF(LEN(VLOOKUP(B1393,Sheet2!$B$2:$G$96,6,FALSE))=0,"",VLOOKUP(B1393,Sheet2!$B$2:$G$96,6,FALSE))</f>
        <v>#N/A</v>
      </c>
      <c r="M1393" t="e">
        <f t="shared" si="69"/>
        <v>#N/A</v>
      </c>
      <c r="N1393">
        <v>151</v>
      </c>
      <c r="O1393" t="e">
        <f>VLOOKUP(A1393,Sheet2!$A$2:$G$74,5,FALSE)</f>
        <v>#N/A</v>
      </c>
    </row>
    <row r="1394" spans="1:15" x14ac:dyDescent="0.25">
      <c r="A1394" s="6" t="s">
        <v>338</v>
      </c>
      <c r="B1394" t="str">
        <f>VLOOKUP($A1394,Sheet2!$A$2:$B$200,2,FALSE)</f>
        <v>EtFOSE</v>
      </c>
      <c r="C1394" s="6" t="s">
        <v>120</v>
      </c>
      <c r="D1394" t="e">
        <f>VLOOKUP(A1394,Sheet2!$A$2:$G$96,3,FALSE)</f>
        <v>#N/A</v>
      </c>
      <c r="E1394" t="e">
        <f>VLOOKUP(A1394,Sheet2!$A$2:$G$96,4,FALSE)</f>
        <v>#N/A</v>
      </c>
      <c r="F1394" s="1">
        <v>45055</v>
      </c>
      <c r="G1394" t="str">
        <f t="shared" si="70"/>
        <v>ut</v>
      </c>
      <c r="H1394" s="6" t="s">
        <v>262</v>
      </c>
      <c r="I1394" t="b">
        <f t="shared" si="68"/>
        <v>1</v>
      </c>
      <c r="J1394" s="9">
        <v>2.5000000000000001E-2</v>
      </c>
      <c r="K1394" t="e">
        <f>IF(LEN(VLOOKUP(B1394,Sheet2!$B$2:$G$96,5,FALSE))=0,"",VLOOKUP(B1394,Sheet2!$B$2:$G$96,5,FALSE))</f>
        <v>#N/A</v>
      </c>
      <c r="L1394" t="e">
        <f>IF(LEN(VLOOKUP(B1394,Sheet2!$B$2:$G$96,6,FALSE))=0,"",VLOOKUP(B1394,Sheet2!$B$2:$G$96,6,FALSE))</f>
        <v>#N/A</v>
      </c>
      <c r="M1394" t="e">
        <f t="shared" si="69"/>
        <v>#N/A</v>
      </c>
      <c r="N1394">
        <v>151</v>
      </c>
      <c r="O1394" t="e">
        <f>VLOOKUP(A1394,Sheet2!$A$2:$G$74,5,FALSE)</f>
        <v>#N/A</v>
      </c>
    </row>
    <row r="1395" spans="1:15" x14ac:dyDescent="0.25">
      <c r="A1395" s="6" t="s">
        <v>339</v>
      </c>
      <c r="B1395" t="str">
        <f>VLOOKUP($A1395,Sheet2!$A$2:$B$200,2,FALSE)</f>
        <v>FOSAA</v>
      </c>
      <c r="C1395" s="6" t="s">
        <v>120</v>
      </c>
      <c r="D1395" t="e">
        <f>VLOOKUP(A1395,Sheet2!$A$2:$G$96,3,FALSE)</f>
        <v>#N/A</v>
      </c>
      <c r="E1395" t="e">
        <f>VLOOKUP(A1395,Sheet2!$A$2:$G$96,4,FALSE)</f>
        <v>#N/A</v>
      </c>
      <c r="F1395" s="1">
        <v>45055</v>
      </c>
      <c r="G1395" t="str">
        <f t="shared" si="70"/>
        <v>ut</v>
      </c>
      <c r="H1395" s="6" t="s">
        <v>131</v>
      </c>
      <c r="I1395" t="b">
        <f t="shared" si="68"/>
        <v>1</v>
      </c>
      <c r="J1395" s="9">
        <v>0.01</v>
      </c>
      <c r="K1395" t="e">
        <f>IF(LEN(VLOOKUP(B1395,Sheet2!$B$2:$G$96,5,FALSE))=0,"",VLOOKUP(B1395,Sheet2!$B$2:$G$96,5,FALSE))</f>
        <v>#N/A</v>
      </c>
      <c r="L1395" t="e">
        <f>IF(LEN(VLOOKUP(B1395,Sheet2!$B$2:$G$96,6,FALSE))=0,"",VLOOKUP(B1395,Sheet2!$B$2:$G$96,6,FALSE))</f>
        <v>#N/A</v>
      </c>
      <c r="M1395" t="e">
        <f t="shared" si="69"/>
        <v>#N/A</v>
      </c>
      <c r="N1395">
        <v>151</v>
      </c>
      <c r="O1395" t="e">
        <f>VLOOKUP(A1395,Sheet2!$A$2:$G$74,5,FALSE)</f>
        <v>#N/A</v>
      </c>
    </row>
    <row r="1396" spans="1:15" x14ac:dyDescent="0.25">
      <c r="A1396" s="6" t="s">
        <v>340</v>
      </c>
      <c r="B1396" t="str">
        <f>VLOOKUP($A1396,Sheet2!$A$2:$B$200,2,FALSE)</f>
        <v>MeFOSAA</v>
      </c>
      <c r="C1396" s="6" t="s">
        <v>120</v>
      </c>
      <c r="D1396" t="e">
        <f>VLOOKUP(A1396,Sheet2!$A$2:$G$96,3,FALSE)</f>
        <v>#N/A</v>
      </c>
      <c r="E1396" t="e">
        <f>VLOOKUP(A1396,Sheet2!$A$2:$G$96,4,FALSE)</f>
        <v>#N/A</v>
      </c>
      <c r="F1396" s="1">
        <v>45055</v>
      </c>
      <c r="G1396" t="str">
        <f t="shared" si="70"/>
        <v>ut</v>
      </c>
      <c r="H1396" s="6" t="s">
        <v>131</v>
      </c>
      <c r="I1396" t="b">
        <f t="shared" si="68"/>
        <v>1</v>
      </c>
      <c r="J1396" s="9">
        <v>0.01</v>
      </c>
      <c r="K1396" t="e">
        <f>IF(LEN(VLOOKUP(B1396,Sheet2!$B$2:$G$96,5,FALSE))=0,"",VLOOKUP(B1396,Sheet2!$B$2:$G$96,5,FALSE))</f>
        <v>#N/A</v>
      </c>
      <c r="L1396" t="e">
        <f>IF(LEN(VLOOKUP(B1396,Sheet2!$B$2:$G$96,6,FALSE))=0,"",VLOOKUP(B1396,Sheet2!$B$2:$G$96,6,FALSE))</f>
        <v>#N/A</v>
      </c>
      <c r="M1396" t="e">
        <f t="shared" si="69"/>
        <v>#N/A</v>
      </c>
      <c r="N1396">
        <v>151</v>
      </c>
      <c r="O1396" t="e">
        <f>VLOOKUP(A1396,Sheet2!$A$2:$G$74,5,FALSE)</f>
        <v>#N/A</v>
      </c>
    </row>
    <row r="1397" spans="1:15" x14ac:dyDescent="0.25">
      <c r="A1397" s="6" t="s">
        <v>341</v>
      </c>
      <c r="B1397" t="str">
        <f>VLOOKUP($A1397,Sheet2!$A$2:$B$200,2,FALSE)</f>
        <v>EtFOSAA</v>
      </c>
      <c r="C1397" s="6" t="s">
        <v>120</v>
      </c>
      <c r="D1397" t="e">
        <f>VLOOKUP(A1397,Sheet2!$A$2:$G$96,3,FALSE)</f>
        <v>#N/A</v>
      </c>
      <c r="E1397" t="e">
        <f>VLOOKUP(A1397,Sheet2!$A$2:$G$96,4,FALSE)</f>
        <v>#N/A</v>
      </c>
      <c r="F1397" s="1">
        <v>45055</v>
      </c>
      <c r="G1397" t="str">
        <f t="shared" si="70"/>
        <v>ut</v>
      </c>
      <c r="H1397" s="6" t="s">
        <v>131</v>
      </c>
      <c r="I1397" t="b">
        <f t="shared" si="68"/>
        <v>1</v>
      </c>
      <c r="J1397" s="9">
        <v>0.01</v>
      </c>
      <c r="K1397" t="e">
        <f>IF(LEN(VLOOKUP(B1397,Sheet2!$B$2:$G$96,5,FALSE))=0,"",VLOOKUP(B1397,Sheet2!$B$2:$G$96,5,FALSE))</f>
        <v>#N/A</v>
      </c>
      <c r="L1397" t="e">
        <f>IF(LEN(VLOOKUP(B1397,Sheet2!$B$2:$G$96,6,FALSE))=0,"",VLOOKUP(B1397,Sheet2!$B$2:$G$96,6,FALSE))</f>
        <v>#N/A</v>
      </c>
      <c r="M1397" t="e">
        <f t="shared" si="69"/>
        <v>#N/A</v>
      </c>
      <c r="N1397">
        <v>151</v>
      </c>
      <c r="O1397" t="e">
        <f>VLOOKUP(A1397,Sheet2!$A$2:$G$74,5,FALSE)</f>
        <v>#N/A</v>
      </c>
    </row>
    <row r="1398" spans="1:15" x14ac:dyDescent="0.25">
      <c r="A1398" s="6" t="s">
        <v>263</v>
      </c>
      <c r="B1398" t="str">
        <f>VLOOKUP($A1398,Sheet2!$A$2:$B$200,2,FALSE)</f>
        <v>HPFHpA</v>
      </c>
      <c r="C1398" s="6" t="s">
        <v>120</v>
      </c>
      <c r="D1398" t="e">
        <f>VLOOKUP(A1398,Sheet2!$A$2:$G$96,3,FALSE)</f>
        <v>#N/A</v>
      </c>
      <c r="E1398" t="e">
        <f>VLOOKUP(A1398,Sheet2!$A$2:$G$96,4,FALSE)</f>
        <v>#N/A</v>
      </c>
      <c r="F1398" s="1">
        <v>45055</v>
      </c>
      <c r="G1398" t="str">
        <f t="shared" si="70"/>
        <v>ut</v>
      </c>
      <c r="H1398" s="6">
        <v>1.2999999999999999E-2</v>
      </c>
      <c r="I1398" t="b">
        <f t="shared" si="68"/>
        <v>0</v>
      </c>
      <c r="J1398" s="9">
        <v>1.2999999999999999E-2</v>
      </c>
      <c r="K1398" t="e">
        <f>IF(LEN(VLOOKUP(B1398,Sheet2!$B$2:$G$96,5,FALSE))=0,"",VLOOKUP(B1398,Sheet2!$B$2:$G$96,5,FALSE))</f>
        <v>#N/A</v>
      </c>
      <c r="L1398" t="e">
        <f>IF(LEN(VLOOKUP(B1398,Sheet2!$B$2:$G$96,6,FALSE))=0,"",VLOOKUP(B1398,Sheet2!$B$2:$G$96,6,FALSE))</f>
        <v>#N/A</v>
      </c>
      <c r="M1398" t="e">
        <f t="shared" si="69"/>
        <v>#N/A</v>
      </c>
      <c r="N1398">
        <v>151</v>
      </c>
      <c r="O1398" t="e">
        <f>VLOOKUP(A1398,Sheet2!$A$2:$G$74,5,FALSE)</f>
        <v>#N/A</v>
      </c>
    </row>
    <row r="1399" spans="1:15" x14ac:dyDescent="0.25">
      <c r="A1399" s="6" t="s">
        <v>264</v>
      </c>
      <c r="B1399" t="str">
        <f>VLOOKUP($A1399,Sheet2!$A$2:$B$200,2,FALSE)</f>
        <v>PF-3,7-DMOA</v>
      </c>
      <c r="C1399" s="6" t="s">
        <v>120</v>
      </c>
      <c r="D1399" t="e">
        <f>VLOOKUP(A1399,Sheet2!$A$2:$G$96,3,FALSE)</f>
        <v>#N/A</v>
      </c>
      <c r="E1399" t="e">
        <f>VLOOKUP(A1399,Sheet2!$A$2:$G$96,4,FALSE)</f>
        <v>#N/A</v>
      </c>
      <c r="F1399" s="1">
        <v>45055</v>
      </c>
      <c r="G1399" t="str">
        <f t="shared" si="70"/>
        <v>ut</v>
      </c>
      <c r="H1399" s="6" t="s">
        <v>131</v>
      </c>
      <c r="I1399" t="b">
        <f t="shared" si="68"/>
        <v>1</v>
      </c>
      <c r="J1399" s="9">
        <v>0.01</v>
      </c>
      <c r="K1399" t="e">
        <f>IF(LEN(VLOOKUP(B1399,Sheet2!$B$2:$G$96,5,FALSE))=0,"",VLOOKUP(B1399,Sheet2!$B$2:$G$96,5,FALSE))</f>
        <v>#N/A</v>
      </c>
      <c r="L1399" t="e">
        <f>IF(LEN(VLOOKUP(B1399,Sheet2!$B$2:$G$96,6,FALSE))=0,"",VLOOKUP(B1399,Sheet2!$B$2:$G$96,6,FALSE))</f>
        <v>#N/A</v>
      </c>
      <c r="M1399" t="e">
        <f t="shared" si="69"/>
        <v>#N/A</v>
      </c>
      <c r="N1399">
        <v>151</v>
      </c>
      <c r="O1399" t="e">
        <f>VLOOKUP(A1399,Sheet2!$A$2:$G$74,5,FALSE)</f>
        <v>#N/A</v>
      </c>
    </row>
    <row r="1400" spans="1:15" x14ac:dyDescent="0.25">
      <c r="A1400" s="6" t="s">
        <v>265</v>
      </c>
      <c r="B1400" t="str">
        <f>VLOOKUP($A1400,Sheet2!$A$2:$B$200,2,FALSE)</f>
        <v>PFDS</v>
      </c>
      <c r="C1400" s="6" t="s">
        <v>120</v>
      </c>
      <c r="D1400" t="e">
        <f>VLOOKUP(A1400,Sheet2!$A$2:$G$96,3,FALSE)</f>
        <v>#N/A</v>
      </c>
      <c r="E1400" t="e">
        <f>VLOOKUP(A1400,Sheet2!$A$2:$G$96,4,FALSE)</f>
        <v>#N/A</v>
      </c>
      <c r="F1400" s="1">
        <v>45055</v>
      </c>
      <c r="G1400" t="str">
        <f t="shared" si="70"/>
        <v>ut</v>
      </c>
      <c r="H1400" s="6" t="s">
        <v>131</v>
      </c>
      <c r="I1400" t="b">
        <f t="shared" si="68"/>
        <v>1</v>
      </c>
      <c r="J1400" s="9">
        <v>0.01</v>
      </c>
      <c r="K1400" t="str">
        <f>IF(LEN(VLOOKUP(B1400,Sheet2!$B$2:$G$96,5,FALSE))=0,"",VLOOKUP(B1400,Sheet2!$B$2:$G$96,5,FALSE))</f>
        <v/>
      </c>
      <c r="L1400" t="str">
        <f>IF(LEN(VLOOKUP(B1400,Sheet2!$B$2:$G$96,6,FALSE))=0,"",VLOOKUP(B1400,Sheet2!$B$2:$G$96,6,FALSE))</f>
        <v/>
      </c>
      <c r="M1400" t="b">
        <f t="shared" si="69"/>
        <v>0</v>
      </c>
      <c r="N1400">
        <v>151</v>
      </c>
      <c r="O1400" t="e">
        <f>VLOOKUP(A1400,Sheet2!$A$2:$G$74,5,FALSE)</f>
        <v>#N/A</v>
      </c>
    </row>
    <row r="1401" spans="1:15" x14ac:dyDescent="0.25">
      <c r="A1401" s="6" t="s">
        <v>342</v>
      </c>
      <c r="B1401" t="str">
        <f>VLOOKUP($A1401,Sheet2!$A$2:$B$200,2,FALSE)</f>
        <v>PFTrDS</v>
      </c>
      <c r="C1401" s="6" t="s">
        <v>120</v>
      </c>
      <c r="D1401" t="e">
        <f>VLOOKUP(A1401,Sheet2!$A$2:$G$96,3,FALSE)</f>
        <v>#N/A</v>
      </c>
      <c r="E1401" t="e">
        <f>VLOOKUP(A1401,Sheet2!$A$2:$G$96,4,FALSE)</f>
        <v>#N/A</v>
      </c>
      <c r="F1401" s="1">
        <v>45055</v>
      </c>
      <c r="G1401" t="str">
        <f t="shared" si="70"/>
        <v>ut</v>
      </c>
      <c r="H1401" s="6" t="s">
        <v>144</v>
      </c>
      <c r="I1401" t="b">
        <f t="shared" si="68"/>
        <v>1</v>
      </c>
      <c r="J1401" s="9">
        <v>0.02</v>
      </c>
      <c r="K1401" t="e">
        <f>IF(LEN(VLOOKUP(B1401,Sheet2!$B$2:$G$96,5,FALSE))=0,"",VLOOKUP(B1401,Sheet2!$B$2:$G$96,5,FALSE))</f>
        <v>#N/A</v>
      </c>
      <c r="L1401" t="e">
        <f>IF(LEN(VLOOKUP(B1401,Sheet2!$B$2:$G$96,6,FALSE))=0,"",VLOOKUP(B1401,Sheet2!$B$2:$G$96,6,FALSE))</f>
        <v>#N/A</v>
      </c>
      <c r="M1401" t="e">
        <f t="shared" si="69"/>
        <v>#N/A</v>
      </c>
      <c r="N1401">
        <v>151</v>
      </c>
      <c r="O1401" t="e">
        <f>VLOOKUP(A1401,Sheet2!$A$2:$G$74,5,FALSE)</f>
        <v>#N/A</v>
      </c>
    </row>
    <row r="1402" spans="1:15" x14ac:dyDescent="0.25">
      <c r="A1402" s="6" t="s">
        <v>343</v>
      </c>
      <c r="B1402" t="str">
        <f>VLOOKUP($A1402,Sheet2!$A$2:$B$200,2,FALSE)</f>
        <v>PFMBA</v>
      </c>
      <c r="C1402" s="6" t="s">
        <v>120</v>
      </c>
      <c r="D1402" t="e">
        <f>VLOOKUP(A1402,Sheet2!$A$2:$G$96,3,FALSE)</f>
        <v>#N/A</v>
      </c>
      <c r="E1402" t="e">
        <f>VLOOKUP(A1402,Sheet2!$A$2:$G$96,4,FALSE)</f>
        <v>#N/A</v>
      </c>
      <c r="F1402" s="1">
        <v>45055</v>
      </c>
      <c r="G1402" t="str">
        <f t="shared" si="70"/>
        <v>ut</v>
      </c>
      <c r="H1402" s="6" t="s">
        <v>262</v>
      </c>
      <c r="I1402" t="b">
        <f t="shared" si="68"/>
        <v>1</v>
      </c>
      <c r="J1402" s="9">
        <v>2.5000000000000001E-2</v>
      </c>
      <c r="K1402" t="e">
        <f>IF(LEN(VLOOKUP(B1402,Sheet2!$B$2:$G$96,5,FALSE))=0,"",VLOOKUP(B1402,Sheet2!$B$2:$G$96,5,FALSE))</f>
        <v>#N/A</v>
      </c>
      <c r="L1402" t="e">
        <f>IF(LEN(VLOOKUP(B1402,Sheet2!$B$2:$G$96,6,FALSE))=0,"",VLOOKUP(B1402,Sheet2!$B$2:$G$96,6,FALSE))</f>
        <v>#N/A</v>
      </c>
      <c r="M1402" t="e">
        <f t="shared" si="69"/>
        <v>#N/A</v>
      </c>
      <c r="N1402">
        <v>151</v>
      </c>
      <c r="O1402" t="e">
        <f>VLOOKUP(A1402,Sheet2!$A$2:$G$74,5,FALSE)</f>
        <v>#N/A</v>
      </c>
    </row>
    <row r="1403" spans="1:15" x14ac:dyDescent="0.25">
      <c r="A1403" s="6" t="s">
        <v>344</v>
      </c>
      <c r="B1403" t="str">
        <f>VLOOKUP($A1403,Sheet2!$A$2:$B$200,2,FALSE)</f>
        <v>PFMPA</v>
      </c>
      <c r="C1403" s="6" t="s">
        <v>120</v>
      </c>
      <c r="D1403" t="e">
        <f>VLOOKUP(A1403,Sheet2!$A$2:$G$96,3,FALSE)</f>
        <v>#N/A</v>
      </c>
      <c r="E1403" t="e">
        <f>VLOOKUP(A1403,Sheet2!$A$2:$G$96,4,FALSE)</f>
        <v>#N/A</v>
      </c>
      <c r="F1403" s="1">
        <v>45055</v>
      </c>
      <c r="G1403" t="str">
        <f t="shared" si="70"/>
        <v>ut</v>
      </c>
      <c r="H1403" s="6" t="s">
        <v>262</v>
      </c>
      <c r="I1403" t="b">
        <f t="shared" si="68"/>
        <v>1</v>
      </c>
      <c r="J1403" s="9">
        <v>2.5000000000000001E-2</v>
      </c>
      <c r="K1403" t="e">
        <f>IF(LEN(VLOOKUP(B1403,Sheet2!$B$2:$G$96,5,FALSE))=0,"",VLOOKUP(B1403,Sheet2!$B$2:$G$96,5,FALSE))</f>
        <v>#N/A</v>
      </c>
      <c r="L1403" t="e">
        <f>IF(LEN(VLOOKUP(B1403,Sheet2!$B$2:$G$96,6,FALSE))=0,"",VLOOKUP(B1403,Sheet2!$B$2:$G$96,6,FALSE))</f>
        <v>#N/A</v>
      </c>
      <c r="M1403" t="e">
        <f t="shared" si="69"/>
        <v>#N/A</v>
      </c>
      <c r="N1403">
        <v>151</v>
      </c>
      <c r="O1403" t="e">
        <f>VLOOKUP(A1403,Sheet2!$A$2:$G$74,5,FALSE)</f>
        <v>#N/A</v>
      </c>
    </row>
    <row r="1404" spans="1:15" x14ac:dyDescent="0.25">
      <c r="A1404" s="6" t="s">
        <v>345</v>
      </c>
      <c r="B1404" t="str">
        <f>VLOOKUP($A1404,Sheet2!$A$2:$B$200,2,FALSE)</f>
        <v>11Cl-PF3OUdS</v>
      </c>
      <c r="C1404" s="6" t="s">
        <v>120</v>
      </c>
      <c r="D1404" t="e">
        <f>VLOOKUP(A1404,Sheet2!$A$2:$G$96,3,FALSE)</f>
        <v>#N/A</v>
      </c>
      <c r="E1404" t="e">
        <f>VLOOKUP(A1404,Sheet2!$A$2:$G$96,4,FALSE)</f>
        <v>#N/A</v>
      </c>
      <c r="F1404" s="1">
        <v>45055</v>
      </c>
      <c r="G1404" t="str">
        <f t="shared" si="70"/>
        <v>ut</v>
      </c>
      <c r="H1404" s="6" t="s">
        <v>131</v>
      </c>
      <c r="I1404" t="b">
        <f t="shared" si="68"/>
        <v>1</v>
      </c>
      <c r="J1404" s="9">
        <v>0.01</v>
      </c>
      <c r="K1404" t="e">
        <f>IF(LEN(VLOOKUP(B1404,Sheet2!$B$2:$G$96,5,FALSE))=0,"",VLOOKUP(B1404,Sheet2!$B$2:$G$96,5,FALSE))</f>
        <v>#N/A</v>
      </c>
      <c r="L1404" t="e">
        <f>IF(LEN(VLOOKUP(B1404,Sheet2!$B$2:$G$96,6,FALSE))=0,"",VLOOKUP(B1404,Sheet2!$B$2:$G$96,6,FALSE))</f>
        <v>#N/A</v>
      </c>
      <c r="M1404" t="e">
        <f t="shared" si="69"/>
        <v>#N/A</v>
      </c>
      <c r="N1404">
        <v>151</v>
      </c>
      <c r="O1404" t="e">
        <f>VLOOKUP(A1404,Sheet2!$A$2:$G$74,5,FALSE)</f>
        <v>#N/A</v>
      </c>
    </row>
    <row r="1405" spans="1:15" x14ac:dyDescent="0.25">
      <c r="A1405" s="6" t="s">
        <v>346</v>
      </c>
      <c r="B1405" t="str">
        <f>VLOOKUP($A1405,Sheet2!$A$2:$B$200,2,FALSE)</f>
        <v>9Cl-PF3ONS</v>
      </c>
      <c r="C1405" s="6" t="s">
        <v>120</v>
      </c>
      <c r="D1405" t="e">
        <f>VLOOKUP(A1405,Sheet2!$A$2:$G$96,3,FALSE)</f>
        <v>#N/A</v>
      </c>
      <c r="E1405" t="e">
        <f>VLOOKUP(A1405,Sheet2!$A$2:$G$96,4,FALSE)</f>
        <v>#N/A</v>
      </c>
      <c r="F1405" s="1">
        <v>45055</v>
      </c>
      <c r="G1405" t="str">
        <f t="shared" si="70"/>
        <v>ut</v>
      </c>
      <c r="H1405" s="6" t="s">
        <v>131</v>
      </c>
      <c r="I1405" t="b">
        <f t="shared" si="68"/>
        <v>1</v>
      </c>
      <c r="J1405" s="9">
        <v>0.01</v>
      </c>
      <c r="K1405" t="e">
        <f>IF(LEN(VLOOKUP(B1405,Sheet2!$B$2:$G$96,5,FALSE))=0,"",VLOOKUP(B1405,Sheet2!$B$2:$G$96,5,FALSE))</f>
        <v>#N/A</v>
      </c>
      <c r="L1405" t="e">
        <f>IF(LEN(VLOOKUP(B1405,Sheet2!$B$2:$G$96,6,FALSE))=0,"",VLOOKUP(B1405,Sheet2!$B$2:$G$96,6,FALSE))</f>
        <v>#N/A</v>
      </c>
      <c r="M1405" t="e">
        <f t="shared" si="69"/>
        <v>#N/A</v>
      </c>
      <c r="N1405">
        <v>151</v>
      </c>
      <c r="O1405" t="e">
        <f>VLOOKUP(A1405,Sheet2!$A$2:$G$74,5,FALSE)</f>
        <v>#N/A</v>
      </c>
    </row>
    <row r="1406" spans="1:15" x14ac:dyDescent="0.25">
      <c r="A1406" s="6" t="s">
        <v>347</v>
      </c>
      <c r="B1406" t="str">
        <f>VLOOKUP($A1406,Sheet2!$A$2:$B$200,2,FALSE)</f>
        <v>DONA</v>
      </c>
      <c r="C1406" s="6" t="s">
        <v>120</v>
      </c>
      <c r="D1406" t="e">
        <f>VLOOKUP(A1406,Sheet2!$A$2:$G$96,3,FALSE)</f>
        <v>#N/A</v>
      </c>
      <c r="E1406" t="e">
        <f>VLOOKUP(A1406,Sheet2!$A$2:$G$96,4,FALSE)</f>
        <v>#N/A</v>
      </c>
      <c r="F1406" s="1">
        <v>45055</v>
      </c>
      <c r="G1406" t="str">
        <f t="shared" si="70"/>
        <v>ut</v>
      </c>
      <c r="H1406" s="6" t="s">
        <v>131</v>
      </c>
      <c r="I1406" t="b">
        <f t="shared" si="68"/>
        <v>1</v>
      </c>
      <c r="J1406" s="9">
        <v>0.01</v>
      </c>
      <c r="K1406" t="e">
        <f>IF(LEN(VLOOKUP(B1406,Sheet2!$B$2:$G$96,5,FALSE))=0,"",VLOOKUP(B1406,Sheet2!$B$2:$G$96,5,FALSE))</f>
        <v>#N/A</v>
      </c>
      <c r="L1406" t="e">
        <f>IF(LEN(VLOOKUP(B1406,Sheet2!$B$2:$G$96,6,FALSE))=0,"",VLOOKUP(B1406,Sheet2!$B$2:$G$96,6,FALSE))</f>
        <v>#N/A</v>
      </c>
      <c r="M1406" t="e">
        <f t="shared" si="69"/>
        <v>#N/A</v>
      </c>
      <c r="N1406">
        <v>151</v>
      </c>
      <c r="O1406" t="e">
        <f>VLOOKUP(A1406,Sheet2!$A$2:$G$74,5,FALSE)</f>
        <v>#N/A</v>
      </c>
    </row>
    <row r="1407" spans="1:15" x14ac:dyDescent="0.25">
      <c r="A1407" s="6" t="s">
        <v>348</v>
      </c>
      <c r="B1407" t="str">
        <f>VLOOKUP($A1407,Sheet2!$A$2:$B$200,2,FALSE)</f>
        <v>PFPrS</v>
      </c>
      <c r="C1407" s="6" t="s">
        <v>120</v>
      </c>
      <c r="D1407" t="e">
        <f>VLOOKUP(A1407,Sheet2!$A$2:$G$96,3,FALSE)</f>
        <v>#N/A</v>
      </c>
      <c r="E1407" t="e">
        <f>VLOOKUP(A1407,Sheet2!$A$2:$G$96,4,FALSE)</f>
        <v>#N/A</v>
      </c>
      <c r="F1407" s="1">
        <v>45055</v>
      </c>
      <c r="G1407" t="str">
        <f t="shared" si="70"/>
        <v>ut</v>
      </c>
      <c r="H1407" s="6" t="s">
        <v>144</v>
      </c>
      <c r="I1407" t="b">
        <f t="shared" si="68"/>
        <v>1</v>
      </c>
      <c r="J1407" s="9">
        <v>0.02</v>
      </c>
      <c r="K1407" t="e">
        <f>IF(LEN(VLOOKUP(B1407,Sheet2!$B$2:$G$96,5,FALSE))=0,"",VLOOKUP(B1407,Sheet2!$B$2:$G$96,5,FALSE))</f>
        <v>#N/A</v>
      </c>
      <c r="L1407" t="e">
        <f>IF(LEN(VLOOKUP(B1407,Sheet2!$B$2:$G$96,6,FALSE))=0,"",VLOOKUP(B1407,Sheet2!$B$2:$G$96,6,FALSE))</f>
        <v>#N/A</v>
      </c>
      <c r="M1407" t="e">
        <f t="shared" si="69"/>
        <v>#N/A</v>
      </c>
      <c r="N1407">
        <v>151</v>
      </c>
      <c r="O1407" t="e">
        <f>VLOOKUP(A1407,Sheet2!$A$2:$G$74,5,FALSE)</f>
        <v>#N/A</v>
      </c>
    </row>
    <row r="1408" spans="1:15" x14ac:dyDescent="0.25">
      <c r="A1408" s="6" t="s">
        <v>349</v>
      </c>
      <c r="B1408" t="str">
        <f>VLOOKUP($A1408,Sheet2!$A$2:$B$200,2,FALSE)</f>
        <v>HFPO-DA</v>
      </c>
      <c r="C1408" s="6" t="s">
        <v>120</v>
      </c>
      <c r="D1408" t="e">
        <f>VLOOKUP(A1408,Sheet2!$A$2:$G$96,3,FALSE)</f>
        <v>#N/A</v>
      </c>
      <c r="E1408" t="e">
        <f>VLOOKUP(A1408,Sheet2!$A$2:$G$96,4,FALSE)</f>
        <v>#N/A</v>
      </c>
      <c r="F1408" s="1">
        <v>45055</v>
      </c>
      <c r="G1408" t="str">
        <f t="shared" si="70"/>
        <v>ut</v>
      </c>
      <c r="H1408" s="6" t="s">
        <v>144</v>
      </c>
      <c r="I1408" t="b">
        <f t="shared" si="68"/>
        <v>1</v>
      </c>
      <c r="J1408" s="9">
        <v>0.02</v>
      </c>
      <c r="K1408" t="e">
        <f>IF(LEN(VLOOKUP(B1408,Sheet2!$B$2:$G$96,5,FALSE))=0,"",VLOOKUP(B1408,Sheet2!$B$2:$G$96,5,FALSE))</f>
        <v>#N/A</v>
      </c>
      <c r="L1408" t="e">
        <f>IF(LEN(VLOOKUP(B1408,Sheet2!$B$2:$G$96,6,FALSE))=0,"",VLOOKUP(B1408,Sheet2!$B$2:$G$96,6,FALSE))</f>
        <v>#N/A</v>
      </c>
      <c r="M1408" t="e">
        <f t="shared" si="69"/>
        <v>#N/A</v>
      </c>
      <c r="N1408">
        <v>151</v>
      </c>
      <c r="O1408" t="e">
        <f>VLOOKUP(A1408,Sheet2!$A$2:$G$74,5,FALSE)</f>
        <v>#N/A</v>
      </c>
    </row>
    <row r="1409" spans="1:15" x14ac:dyDescent="0.25">
      <c r="A1409" s="6" t="s">
        <v>350</v>
      </c>
      <c r="B1409" t="str">
        <f>VLOOKUP($A1409,Sheet2!$A$2:$B$200,2,FALSE)</f>
        <v>FHpPA</v>
      </c>
      <c r="C1409" s="6" t="s">
        <v>120</v>
      </c>
      <c r="D1409" t="e">
        <f>VLOOKUP(A1409,Sheet2!$A$2:$G$96,3,FALSE)</f>
        <v>#N/A</v>
      </c>
      <c r="E1409" t="e">
        <f>VLOOKUP(A1409,Sheet2!$A$2:$G$96,4,FALSE)</f>
        <v>#N/A</v>
      </c>
      <c r="F1409" s="1">
        <v>45055</v>
      </c>
      <c r="G1409" t="str">
        <f t="shared" si="70"/>
        <v>ut</v>
      </c>
      <c r="H1409" s="6" t="s">
        <v>144</v>
      </c>
      <c r="I1409" t="b">
        <f t="shared" si="68"/>
        <v>1</v>
      </c>
      <c r="J1409" s="9">
        <v>0.02</v>
      </c>
      <c r="K1409" t="e">
        <f>IF(LEN(VLOOKUP(B1409,Sheet2!$B$2:$G$96,5,FALSE))=0,"",VLOOKUP(B1409,Sheet2!$B$2:$G$96,5,FALSE))</f>
        <v>#N/A</v>
      </c>
      <c r="L1409" t="e">
        <f>IF(LEN(VLOOKUP(B1409,Sheet2!$B$2:$G$96,6,FALSE))=0,"",VLOOKUP(B1409,Sheet2!$B$2:$G$96,6,FALSE))</f>
        <v>#N/A</v>
      </c>
      <c r="M1409" t="e">
        <f t="shared" si="69"/>
        <v>#N/A</v>
      </c>
      <c r="N1409">
        <v>151</v>
      </c>
      <c r="O1409" t="e">
        <f>VLOOKUP(A1409,Sheet2!$A$2:$G$74,5,FALSE)</f>
        <v>#N/A</v>
      </c>
    </row>
    <row r="1410" spans="1:15" x14ac:dyDescent="0.25">
      <c r="A1410" s="6" t="s">
        <v>351</v>
      </c>
      <c r="B1410" t="str">
        <f>VLOOKUP($A1410,Sheet2!$A$2:$B$200,2,FALSE)</f>
        <v>H2PFDA</v>
      </c>
      <c r="C1410" s="6" t="s">
        <v>120</v>
      </c>
      <c r="D1410" t="e">
        <f>VLOOKUP(A1410,Sheet2!$A$2:$G$96,3,FALSE)</f>
        <v>#N/A</v>
      </c>
      <c r="E1410" t="e">
        <f>VLOOKUP(A1410,Sheet2!$A$2:$G$96,4,FALSE)</f>
        <v>#N/A</v>
      </c>
      <c r="F1410" s="1">
        <v>45055</v>
      </c>
      <c r="G1410" t="str">
        <f t="shared" si="70"/>
        <v>ut</v>
      </c>
      <c r="H1410" s="6" t="s">
        <v>134</v>
      </c>
      <c r="I1410" t="b">
        <f t="shared" si="68"/>
        <v>1</v>
      </c>
      <c r="J1410" s="9">
        <v>0.1</v>
      </c>
      <c r="K1410" t="e">
        <f>IF(LEN(VLOOKUP(B1410,Sheet2!$B$2:$G$96,5,FALSE))=0,"",VLOOKUP(B1410,Sheet2!$B$2:$G$96,5,FALSE))</f>
        <v>#N/A</v>
      </c>
      <c r="L1410" t="e">
        <f>IF(LEN(VLOOKUP(B1410,Sheet2!$B$2:$G$96,6,FALSE))=0,"",VLOOKUP(B1410,Sheet2!$B$2:$G$96,6,FALSE))</f>
        <v>#N/A</v>
      </c>
      <c r="M1410" t="e">
        <f t="shared" si="69"/>
        <v>#N/A</v>
      </c>
      <c r="N1410">
        <v>151</v>
      </c>
      <c r="O1410" t="e">
        <f>VLOOKUP(A1410,Sheet2!$A$2:$G$74,5,FALSE)</f>
        <v>#N/A</v>
      </c>
    </row>
    <row r="1411" spans="1:15" x14ac:dyDescent="0.25">
      <c r="A1411" s="6" t="s">
        <v>352</v>
      </c>
      <c r="B1411" t="str">
        <f>VLOOKUP($A1411,Sheet2!$A$2:$B$200,2,FALSE)</f>
        <v>H4PFUnDA</v>
      </c>
      <c r="C1411" s="6" t="s">
        <v>120</v>
      </c>
      <c r="D1411" t="e">
        <f>VLOOKUP(A1411,Sheet2!$A$2:$G$96,3,FALSE)</f>
        <v>#N/A</v>
      </c>
      <c r="E1411" t="e">
        <f>VLOOKUP(A1411,Sheet2!$A$2:$G$96,4,FALSE)</f>
        <v>#N/A</v>
      </c>
      <c r="F1411" s="1">
        <v>45055</v>
      </c>
      <c r="G1411" t="str">
        <f t="shared" si="70"/>
        <v>ut</v>
      </c>
      <c r="H1411" s="6" t="s">
        <v>144</v>
      </c>
      <c r="I1411" t="b">
        <f t="shared" si="68"/>
        <v>1</v>
      </c>
      <c r="J1411" s="9">
        <v>0.02</v>
      </c>
      <c r="K1411" t="e">
        <f>IF(LEN(VLOOKUP(B1411,Sheet2!$B$2:$G$96,5,FALSE))=0,"",VLOOKUP(B1411,Sheet2!$B$2:$G$96,5,FALSE))</f>
        <v>#N/A</v>
      </c>
      <c r="L1411" t="e">
        <f>IF(LEN(VLOOKUP(B1411,Sheet2!$B$2:$G$96,6,FALSE))=0,"",VLOOKUP(B1411,Sheet2!$B$2:$G$96,6,FALSE))</f>
        <v>#N/A</v>
      </c>
      <c r="M1411" t="e">
        <f t="shared" si="69"/>
        <v>#N/A</v>
      </c>
      <c r="N1411">
        <v>151</v>
      </c>
      <c r="O1411" t="e">
        <f>VLOOKUP(A1411,Sheet2!$A$2:$G$74,5,FALSE)</f>
        <v>#N/A</v>
      </c>
    </row>
    <row r="1412" spans="1:15" x14ac:dyDescent="0.25">
      <c r="A1412" s="6" t="s">
        <v>318</v>
      </c>
      <c r="B1412" t="str">
        <f>VLOOKUP($A1412,Sheet2!$A$2:$B$200,2,FALSE)</f>
        <v>Sum 20 PFAS</v>
      </c>
      <c r="C1412" s="6" t="s">
        <v>120</v>
      </c>
      <c r="D1412" t="e">
        <f>VLOOKUP(A1412,Sheet2!$A$2:$G$96,3,FALSE)</f>
        <v>#N/A</v>
      </c>
      <c r="E1412" t="e">
        <f>VLOOKUP(A1412,Sheet2!$A$2:$G$96,4,FALSE)</f>
        <v>#N/A</v>
      </c>
      <c r="F1412" s="1">
        <v>45055</v>
      </c>
      <c r="G1412" t="str">
        <f t="shared" si="70"/>
        <v>ut</v>
      </c>
      <c r="H1412" s="6">
        <v>1.1000000000000001</v>
      </c>
      <c r="I1412" t="b">
        <f t="shared" si="68"/>
        <v>0</v>
      </c>
      <c r="J1412" s="9">
        <v>1.1000000000000001</v>
      </c>
      <c r="K1412" t="e">
        <f>IF(LEN(VLOOKUP(B1412,Sheet2!$B$2:$G$96,5,FALSE))=0,"",VLOOKUP(B1412,Sheet2!$B$2:$G$96,5,FALSE))</f>
        <v>#N/A</v>
      </c>
      <c r="L1412" t="e">
        <f>IF(LEN(VLOOKUP(B1412,Sheet2!$B$2:$G$96,6,FALSE))=0,"",VLOOKUP(B1412,Sheet2!$B$2:$G$96,6,FALSE))</f>
        <v>#N/A</v>
      </c>
      <c r="M1412" t="e">
        <f t="shared" si="69"/>
        <v>#N/A</v>
      </c>
      <c r="N1412">
        <v>151</v>
      </c>
      <c r="O1412" t="e">
        <f>VLOOKUP(A1412,Sheet2!$A$2:$G$74,5,FALSE)</f>
        <v>#N/A</v>
      </c>
    </row>
    <row r="1413" spans="1:15" x14ac:dyDescent="0.25">
      <c r="A1413" s="6" t="s">
        <v>319</v>
      </c>
      <c r="B1413" t="str">
        <f>VLOOKUP($A1413,Sheet2!$A$2:$B$200,2,FALSE)</f>
        <v>Sum 42 PFAS</v>
      </c>
      <c r="C1413" s="6" t="s">
        <v>120</v>
      </c>
      <c r="D1413" t="e">
        <f>VLOOKUP(A1413,Sheet2!$A$2:$G$96,3,FALSE)</f>
        <v>#N/A</v>
      </c>
      <c r="E1413" t="e">
        <f>VLOOKUP(A1413,Sheet2!$A$2:$G$96,4,FALSE)</f>
        <v>#N/A</v>
      </c>
      <c r="F1413" s="1">
        <v>45055</v>
      </c>
      <c r="G1413" t="str">
        <f t="shared" si="70"/>
        <v>ut</v>
      </c>
      <c r="H1413" s="6">
        <v>1.18</v>
      </c>
      <c r="I1413" t="b">
        <f t="shared" si="68"/>
        <v>0</v>
      </c>
      <c r="J1413" s="9">
        <v>1.18</v>
      </c>
      <c r="K1413" t="e">
        <f>IF(LEN(VLOOKUP(B1413,Sheet2!$B$2:$G$96,5,FALSE))=0,"",VLOOKUP(B1413,Sheet2!$B$2:$G$96,5,FALSE))</f>
        <v>#N/A</v>
      </c>
      <c r="L1413" t="e">
        <f>IF(LEN(VLOOKUP(B1413,Sheet2!$B$2:$G$96,6,FALSE))=0,"",VLOOKUP(B1413,Sheet2!$B$2:$G$96,6,FALSE))</f>
        <v>#N/A</v>
      </c>
      <c r="M1413" t="e">
        <f t="shared" si="69"/>
        <v>#N/A</v>
      </c>
      <c r="N1413">
        <v>151</v>
      </c>
      <c r="O1413" t="e">
        <f>VLOOKUP(A1413,Sheet2!$A$2:$G$74,5,FALSE)</f>
        <v>#N/A</v>
      </c>
    </row>
    <row r="1414" spans="1:15" x14ac:dyDescent="0.25">
      <c r="A1414" s="6" t="s">
        <v>179</v>
      </c>
      <c r="B1414" t="str">
        <f>VLOOKUP($A1414,Sheet2!$A$2:$B$200,2,FALSE)</f>
        <v>DEHP</v>
      </c>
      <c r="C1414" s="6" t="s">
        <v>120</v>
      </c>
      <c r="D1414" t="str">
        <f>VLOOKUP(A1414,Sheet2!$A$2:$G$96,3,FALSE)</f>
        <v>org milj</v>
      </c>
      <c r="E1414" t="str">
        <f>VLOOKUP(A1414,Sheet2!$A$2:$G$96,4,FALSE)</f>
        <v>DEHP</v>
      </c>
      <c r="F1414" s="1">
        <v>45055</v>
      </c>
      <c r="G1414" t="str">
        <f t="shared" si="70"/>
        <v>ut</v>
      </c>
      <c r="H1414" s="6">
        <v>33</v>
      </c>
      <c r="I1414" t="b">
        <f t="shared" si="68"/>
        <v>0</v>
      </c>
      <c r="J1414" s="9">
        <v>33</v>
      </c>
      <c r="K1414" t="str">
        <f>IF(LEN(VLOOKUP(B1414,Sheet2!$B$2:$G$96,5,FALSE))=0,"",VLOOKUP(B1414,Sheet2!$B$2:$G$96,5,FALSE))</f>
        <v>målekrav</v>
      </c>
      <c r="L1414" t="str">
        <f>IF(LEN(VLOOKUP(B1414,Sheet2!$B$2:$G$96,6,FALSE))=0,"",VLOOKUP(B1414,Sheet2!$B$2:$G$96,6,FALSE))</f>
        <v/>
      </c>
      <c r="M1414" t="b">
        <f t="shared" si="69"/>
        <v>0</v>
      </c>
      <c r="N1414">
        <v>151</v>
      </c>
      <c r="O1414" t="b">
        <f>VLOOKUP(A1414,Sheet2!$A$2:$G$74,5,FALSE)</f>
        <v>1</v>
      </c>
    </row>
    <row r="1415" spans="1:15" x14ac:dyDescent="0.25">
      <c r="A1415" s="6" t="s">
        <v>179</v>
      </c>
      <c r="B1415" t="str">
        <f>VLOOKUP($A1415,Sheet2!$A$2:$B$200,2,FALSE)</f>
        <v>DEHP</v>
      </c>
      <c r="C1415" s="6" t="s">
        <v>121</v>
      </c>
      <c r="D1415" t="str">
        <f>VLOOKUP(A1415,Sheet2!$A$2:$G$96,3,FALSE)</f>
        <v>org milj</v>
      </c>
      <c r="E1415" t="str">
        <f>VLOOKUP(A1415,Sheet2!$A$2:$G$96,4,FALSE)</f>
        <v>DEHP</v>
      </c>
      <c r="F1415" s="1">
        <v>45055</v>
      </c>
      <c r="G1415" t="str">
        <f t="shared" si="70"/>
        <v>ut</v>
      </c>
      <c r="H1415" s="6" t="s">
        <v>119</v>
      </c>
      <c r="I1415" t="b">
        <f t="shared" si="68"/>
        <v>1</v>
      </c>
      <c r="J1415" s="9" t="s">
        <v>119</v>
      </c>
      <c r="K1415" t="str">
        <f>IF(LEN(VLOOKUP(B1415,Sheet2!$B$2:$G$96,5,FALSE))=0,"",VLOOKUP(B1415,Sheet2!$B$2:$G$96,5,FALSE))</f>
        <v>målekrav</v>
      </c>
      <c r="L1415" t="str">
        <f>IF(LEN(VLOOKUP(B1415,Sheet2!$B$2:$G$96,6,FALSE))=0,"",VLOOKUP(B1415,Sheet2!$B$2:$G$96,6,FALSE))</f>
        <v/>
      </c>
      <c r="M1415" t="b">
        <f t="shared" si="69"/>
        <v>0</v>
      </c>
      <c r="N1415">
        <v>151</v>
      </c>
      <c r="O1415" t="b">
        <f>VLOOKUP(A1415,Sheet2!$A$2:$G$74,5,FALSE)</f>
        <v>1</v>
      </c>
    </row>
    <row r="1416" spans="1:15" x14ac:dyDescent="0.25">
      <c r="A1416" s="6" t="s">
        <v>64</v>
      </c>
      <c r="B1416" t="str">
        <f>VLOOKUP($A1416,Sheet2!$A$2:$B$200,2,FALSE)</f>
        <v>Cl</v>
      </c>
      <c r="C1416" s="6" t="s">
        <v>266</v>
      </c>
      <c r="D1416" t="str">
        <f>VLOOKUP(A1416,Sheet2!$A$2:$G$96,3,FALSE)</f>
        <v>vannparameter</v>
      </c>
      <c r="E1416" t="str">
        <f>VLOOKUP(A1416,Sheet2!$A$2:$G$96,4,FALSE)</f>
        <v>anion</v>
      </c>
      <c r="F1416" s="1">
        <v>45055</v>
      </c>
      <c r="G1416" t="str">
        <f t="shared" si="70"/>
        <v>ut</v>
      </c>
      <c r="H1416" s="6">
        <v>303</v>
      </c>
      <c r="I1416" t="b">
        <f t="shared" si="68"/>
        <v>0</v>
      </c>
      <c r="J1416" s="9">
        <v>303</v>
      </c>
      <c r="K1416">
        <f>IF(LEN(VLOOKUP(B1416,Sheet2!$B$2:$G$96,5,FALSE))=0,"",VLOOKUP(B1416,Sheet2!$B$2:$G$96,5,FALSE))</f>
        <v>1000</v>
      </c>
      <c r="L1416" t="str">
        <f>IF(LEN(VLOOKUP(B1416,Sheet2!$B$2:$G$96,6,FALSE))=0,"",VLOOKUP(B1416,Sheet2!$B$2:$G$96,6,FALSE))</f>
        <v/>
      </c>
      <c r="M1416" t="b">
        <f t="shared" si="69"/>
        <v>0</v>
      </c>
      <c r="N1416">
        <v>151</v>
      </c>
      <c r="O1416" t="b">
        <f>VLOOKUP(A1416,Sheet2!$A$2:$G$74,5,FALSE)</f>
        <v>0</v>
      </c>
    </row>
    <row r="1417" spans="1:15" x14ac:dyDescent="0.25">
      <c r="A1417" s="6" t="s">
        <v>1</v>
      </c>
      <c r="B1417" t="str">
        <f>VLOOKUP($A1417,Sheet2!$A$2:$B$200,2,FALSE)</f>
        <v>pH</v>
      </c>
      <c r="C1417" s="6" t="s">
        <v>119</v>
      </c>
      <c r="D1417" t="str">
        <f>VLOOKUP(A1417,Sheet2!$A$2:$G$96,3,FALSE)</f>
        <v>vannparameter</v>
      </c>
      <c r="E1417" t="str">
        <f>VLOOKUP(A1417,Sheet2!$A$2:$G$96,4,FALSE)</f>
        <v>pH</v>
      </c>
      <c r="F1417" s="1">
        <v>45055</v>
      </c>
      <c r="G1417" t="str">
        <f t="shared" si="70"/>
        <v>ut</v>
      </c>
      <c r="H1417" s="6">
        <v>7.9</v>
      </c>
      <c r="I1417" t="b">
        <f t="shared" si="68"/>
        <v>0</v>
      </c>
      <c r="J1417" s="9">
        <v>7.9</v>
      </c>
      <c r="K1417">
        <f>IF(LEN(VLOOKUP(B1417,Sheet2!$B$2:$G$96,5,FALSE))=0,"",VLOOKUP(B1417,Sheet2!$B$2:$G$96,5,FALSE))</f>
        <v>5.5</v>
      </c>
      <c r="L1417">
        <f>IF(LEN(VLOOKUP(B1417,Sheet2!$B$2:$G$96,6,FALSE))=0,"",VLOOKUP(B1417,Sheet2!$B$2:$G$96,6,FALSE))</f>
        <v>8.5</v>
      </c>
      <c r="M1417" t="b">
        <f t="shared" si="69"/>
        <v>1</v>
      </c>
      <c r="N1417">
        <v>151</v>
      </c>
      <c r="O1417" t="b">
        <f>VLOOKUP(A1417,Sheet2!$A$2:$G$74,5,FALSE)</f>
        <v>1</v>
      </c>
    </row>
    <row r="1418" spans="1:15" x14ac:dyDescent="0.25">
      <c r="A1418" s="6" t="s">
        <v>117</v>
      </c>
      <c r="B1418" t="str">
        <f>VLOOKUP($A1418,Sheet2!$A$2:$B$200,2,FALSE)</f>
        <v>T (˚C)</v>
      </c>
      <c r="C1418" s="6" t="s">
        <v>122</v>
      </c>
      <c r="D1418" t="str">
        <f>VLOOKUP(A1418,Sheet2!$A$2:$G$96,3,FALSE)</f>
        <v>vannparameter</v>
      </c>
      <c r="E1418" t="str">
        <f>VLOOKUP(A1418,Sheet2!$A$2:$G$96,4,FALSE)</f>
        <v>temperatur</v>
      </c>
      <c r="F1418" s="1">
        <v>45055</v>
      </c>
      <c r="G1418" t="str">
        <f t="shared" si="70"/>
        <v>ut</v>
      </c>
      <c r="H1418" s="6">
        <v>22</v>
      </c>
      <c r="I1418" t="b">
        <f t="shared" si="68"/>
        <v>0</v>
      </c>
      <c r="J1418" s="9">
        <v>22</v>
      </c>
      <c r="K1418" t="str">
        <f>IF(LEN(VLOOKUP(B1418,Sheet2!$B$2:$G$96,5,FALSE))=0,"",VLOOKUP(B1418,Sheet2!$B$2:$G$96,5,FALSE))</f>
        <v/>
      </c>
      <c r="L1418" t="str">
        <f>IF(LEN(VLOOKUP(B1418,Sheet2!$B$2:$G$96,6,FALSE))=0,"",VLOOKUP(B1418,Sheet2!$B$2:$G$96,6,FALSE))</f>
        <v/>
      </c>
      <c r="M1418" t="b">
        <f t="shared" si="69"/>
        <v>0</v>
      </c>
      <c r="N1418">
        <v>151</v>
      </c>
      <c r="O1418" t="b">
        <f>VLOOKUP(A1418,Sheet2!$A$2:$G$74,5,FALSE)</f>
        <v>0</v>
      </c>
    </row>
    <row r="1419" spans="1:15" x14ac:dyDescent="0.25">
      <c r="A1419" s="6" t="s">
        <v>2</v>
      </c>
      <c r="B1419" t="str">
        <f>VLOOKUP($A1419,Sheet2!$A$2:$B$200,2,FALSE)</f>
        <v>EC</v>
      </c>
      <c r="C1419" s="6" t="s">
        <v>3</v>
      </c>
      <c r="D1419" t="str">
        <f>VLOOKUP(A1419,Sheet2!$A$2:$G$96,3,FALSE)</f>
        <v>vannparameter</v>
      </c>
      <c r="E1419" t="str">
        <f>VLOOKUP(A1419,Sheet2!$A$2:$G$96,4,FALSE)</f>
        <v>EC</v>
      </c>
      <c r="F1419" s="1">
        <v>45055</v>
      </c>
      <c r="G1419" t="str">
        <f t="shared" si="70"/>
        <v>ut</v>
      </c>
      <c r="H1419" s="6">
        <v>312</v>
      </c>
      <c r="I1419" t="b">
        <f t="shared" si="68"/>
        <v>0</v>
      </c>
      <c r="J1419" s="9">
        <v>312</v>
      </c>
      <c r="K1419" t="str">
        <f>IF(LEN(VLOOKUP(B1419,Sheet2!$B$2:$G$96,5,FALSE))=0,"",VLOOKUP(B1419,Sheet2!$B$2:$G$96,5,FALSE))</f>
        <v/>
      </c>
      <c r="L1419" t="str">
        <f>IF(LEN(VLOOKUP(B1419,Sheet2!$B$2:$G$96,6,FALSE))=0,"",VLOOKUP(B1419,Sheet2!$B$2:$G$96,6,FALSE))</f>
        <v/>
      </c>
      <c r="M1419" t="b">
        <f t="shared" si="69"/>
        <v>0</v>
      </c>
      <c r="N1419">
        <v>151</v>
      </c>
      <c r="O1419" t="b">
        <f>VLOOKUP(A1419,Sheet2!$A$2:$G$74,5,FALSE)</f>
        <v>1</v>
      </c>
    </row>
    <row r="1420" spans="1:15" x14ac:dyDescent="0.25">
      <c r="A1420" s="6" t="s">
        <v>98</v>
      </c>
      <c r="B1420" t="str">
        <f>VLOOKUP($A1420,Sheet2!$A$2:$B$200,2,FALSE)</f>
        <v>Suspendert stoff</v>
      </c>
      <c r="C1420" s="6" t="s">
        <v>266</v>
      </c>
      <c r="D1420" t="str">
        <f>VLOOKUP(A1420,Sheet2!$A$2:$G$96,3,FALSE)</f>
        <v>vannparameter</v>
      </c>
      <c r="E1420" t="str">
        <f>VLOOKUP(A1420,Sheet2!$A$2:$G$96,4,FALSE)</f>
        <v>stoff</v>
      </c>
      <c r="F1420" s="1">
        <v>45055</v>
      </c>
      <c r="G1420" t="str">
        <f t="shared" si="70"/>
        <v>ut</v>
      </c>
      <c r="H1420" s="6">
        <v>41</v>
      </c>
      <c r="I1420" t="b">
        <f t="shared" si="68"/>
        <v>0</v>
      </c>
      <c r="J1420" s="9">
        <v>41</v>
      </c>
      <c r="K1420">
        <f>IF(LEN(VLOOKUP(B1420,Sheet2!$B$2:$G$96,5,FALSE))=0,"",VLOOKUP(B1420,Sheet2!$B$2:$G$96,5,FALSE))</f>
        <v>50</v>
      </c>
      <c r="L1420" t="str">
        <f>IF(LEN(VLOOKUP(B1420,Sheet2!$B$2:$G$96,6,FALSE))=0,"",VLOOKUP(B1420,Sheet2!$B$2:$G$96,6,FALSE))</f>
        <v/>
      </c>
      <c r="M1420" t="b">
        <f t="shared" si="69"/>
        <v>0</v>
      </c>
      <c r="N1420">
        <v>151</v>
      </c>
      <c r="O1420" t="b">
        <f>VLOOKUP(A1420,Sheet2!$A$2:$G$74,5,FALSE)</f>
        <v>1</v>
      </c>
    </row>
    <row r="1421" spans="1:15" x14ac:dyDescent="0.25">
      <c r="A1421" s="6" t="s">
        <v>182</v>
      </c>
      <c r="B1421" t="str">
        <f>VLOOKUP($A1421,Sheet2!$A$2:$B$200,2,FALSE)</f>
        <v>TOC</v>
      </c>
      <c r="C1421" s="6" t="s">
        <v>267</v>
      </c>
      <c r="D1421" t="str">
        <f>VLOOKUP(A1421,Sheet2!$A$2:$G$96,3,FALSE)</f>
        <v>vannparameter</v>
      </c>
      <c r="E1421" t="str">
        <f>VLOOKUP(A1421,Sheet2!$A$2:$G$96,4,FALSE)</f>
        <v>organisk materiale</v>
      </c>
      <c r="F1421" s="1">
        <v>45055</v>
      </c>
      <c r="G1421" t="str">
        <f t="shared" si="70"/>
        <v>ut</v>
      </c>
      <c r="H1421" s="6" t="s">
        <v>119</v>
      </c>
      <c r="I1421" t="b">
        <f t="shared" si="68"/>
        <v>1</v>
      </c>
      <c r="J1421" s="9" t="s">
        <v>119</v>
      </c>
      <c r="K1421">
        <f>IF(LEN(VLOOKUP(B1421,Sheet2!$B$2:$G$96,5,FALSE))=0,"",VLOOKUP(B1421,Sheet2!$B$2:$G$96,5,FALSE))</f>
        <v>120</v>
      </c>
      <c r="L1421" t="str">
        <f>IF(LEN(VLOOKUP(B1421,Sheet2!$B$2:$G$96,6,FALSE))=0,"",VLOOKUP(B1421,Sheet2!$B$2:$G$96,6,FALSE))</f>
        <v/>
      </c>
      <c r="M1421" t="b">
        <f t="shared" si="69"/>
        <v>1</v>
      </c>
      <c r="N1421">
        <v>151</v>
      </c>
      <c r="O1421" t="b">
        <f>VLOOKUP(A1421,Sheet2!$A$2:$G$74,5,FALSE)</f>
        <v>1</v>
      </c>
    </row>
    <row r="1422" spans="1:15" x14ac:dyDescent="0.25">
      <c r="A1422" s="6" t="s">
        <v>182</v>
      </c>
      <c r="B1422" t="str">
        <f>VLOOKUP($A1422,Sheet2!$A$2:$B$200,2,FALSE)</f>
        <v>TOC</v>
      </c>
      <c r="C1422" s="6" t="s">
        <v>266</v>
      </c>
      <c r="D1422" t="str">
        <f>VLOOKUP(A1422,Sheet2!$A$2:$G$96,3,FALSE)</f>
        <v>vannparameter</v>
      </c>
      <c r="E1422" t="str">
        <f>VLOOKUP(A1422,Sheet2!$A$2:$G$96,4,FALSE)</f>
        <v>organisk materiale</v>
      </c>
      <c r="F1422" s="1">
        <v>45055</v>
      </c>
      <c r="G1422" t="str">
        <f t="shared" si="70"/>
        <v>ut</v>
      </c>
      <c r="H1422" s="6">
        <v>190</v>
      </c>
      <c r="I1422" t="b">
        <f t="shared" si="68"/>
        <v>0</v>
      </c>
      <c r="J1422" s="9">
        <v>190</v>
      </c>
      <c r="K1422">
        <f>IF(LEN(VLOOKUP(B1422,Sheet2!$B$2:$G$96,5,FALSE))=0,"",VLOOKUP(B1422,Sheet2!$B$2:$G$96,5,FALSE))</f>
        <v>120</v>
      </c>
      <c r="L1422" t="str">
        <f>IF(LEN(VLOOKUP(B1422,Sheet2!$B$2:$G$96,6,FALSE))=0,"",VLOOKUP(B1422,Sheet2!$B$2:$G$96,6,FALSE))</f>
        <v/>
      </c>
      <c r="M1422" t="b">
        <f t="shared" si="69"/>
        <v>1</v>
      </c>
      <c r="N1422">
        <v>151</v>
      </c>
      <c r="O1422" t="b">
        <f>VLOOKUP(A1422,Sheet2!$A$2:$G$74,5,FALSE)</f>
        <v>1</v>
      </c>
    </row>
    <row r="1423" spans="1:15" x14ac:dyDescent="0.25">
      <c r="A1423" s="6" t="s">
        <v>353</v>
      </c>
      <c r="B1423" t="str">
        <f>VLOOKUP($A1423,Sheet2!$A$2:$B$200,2,FALSE)</f>
        <v>Tot N</v>
      </c>
      <c r="C1423" s="6" t="s">
        <v>266</v>
      </c>
      <c r="D1423" t="str">
        <f>VLOOKUP(A1423,Sheet2!$A$2:$G$96,3,FALSE)</f>
        <v>vannparameter</v>
      </c>
      <c r="E1423" t="str">
        <f>VLOOKUP(A1423,Sheet2!$A$2:$G$96,4,FALSE)</f>
        <v>næringsstoff</v>
      </c>
      <c r="F1423" s="1">
        <v>45055</v>
      </c>
      <c r="G1423" t="str">
        <f t="shared" si="70"/>
        <v>ut</v>
      </c>
      <c r="H1423" s="6">
        <v>216</v>
      </c>
      <c r="I1423" t="b">
        <f t="shared" si="68"/>
        <v>0</v>
      </c>
      <c r="J1423" s="9">
        <v>216</v>
      </c>
      <c r="K1423">
        <f>IF(LEN(VLOOKUP(B1423,Sheet2!$B$2:$G$96,5,FALSE))=0,"",VLOOKUP(B1423,Sheet2!$B$2:$G$96,5,FALSE))</f>
        <v>60</v>
      </c>
      <c r="L1423" t="str">
        <f>IF(LEN(VLOOKUP(B1423,Sheet2!$B$2:$G$96,6,FALSE))=0,"",VLOOKUP(B1423,Sheet2!$B$2:$G$96,6,FALSE))</f>
        <v/>
      </c>
      <c r="M1423" t="b">
        <f t="shared" si="69"/>
        <v>1</v>
      </c>
      <c r="N1423">
        <v>151</v>
      </c>
      <c r="O1423" t="b">
        <f>VLOOKUP(A1423,Sheet2!$A$2:$G$74,5,FALSE)</f>
        <v>1</v>
      </c>
    </row>
    <row r="1424" spans="1:15" x14ac:dyDescent="0.25">
      <c r="A1424" s="6" t="s">
        <v>185</v>
      </c>
      <c r="B1424" t="str">
        <f>VLOOKUP($A1424,Sheet2!$A$2:$B$200,2,FALSE)</f>
        <v>NH4 + NH3</v>
      </c>
      <c r="C1424" s="6" t="s">
        <v>266</v>
      </c>
      <c r="D1424" t="str">
        <f>VLOOKUP(A1424,Sheet2!$A$2:$G$96,3,FALSE)</f>
        <v>vannparameter</v>
      </c>
      <c r="E1424" t="str">
        <f>VLOOKUP(A1424,Sheet2!$A$2:$G$96,4,FALSE)</f>
        <v>næringsstoff</v>
      </c>
      <c r="F1424" s="1">
        <v>45055</v>
      </c>
      <c r="G1424" t="str">
        <f t="shared" si="70"/>
        <v>ut</v>
      </c>
      <c r="H1424" s="6">
        <v>211</v>
      </c>
      <c r="I1424" t="b">
        <f t="shared" si="68"/>
        <v>0</v>
      </c>
      <c r="J1424" s="9">
        <v>211</v>
      </c>
      <c r="K1424" t="str">
        <f>IF(LEN(VLOOKUP(B1424,Sheet2!$B$2:$G$96,5,FALSE))=0,"",VLOOKUP(B1424,Sheet2!$B$2:$G$96,5,FALSE))</f>
        <v/>
      </c>
      <c r="L1424" t="str">
        <f>IF(LEN(VLOOKUP(B1424,Sheet2!$B$2:$G$96,6,FALSE))=0,"",VLOOKUP(B1424,Sheet2!$B$2:$G$96,6,FALSE))</f>
        <v/>
      </c>
      <c r="M1424" t="b">
        <f t="shared" si="69"/>
        <v>0</v>
      </c>
      <c r="N1424">
        <v>151</v>
      </c>
      <c r="O1424" t="b">
        <f>VLOOKUP(A1424,Sheet2!$A$2:$G$74,5,FALSE)</f>
        <v>0</v>
      </c>
    </row>
    <row r="1425" spans="1:15" x14ac:dyDescent="0.25">
      <c r="A1425" s="6" t="s">
        <v>184</v>
      </c>
      <c r="B1425" t="str">
        <f>VLOOKUP($A1425,Sheet2!$A$2:$B$200,2,FALSE)</f>
        <v>Tot P</v>
      </c>
      <c r="C1425" s="6" t="s">
        <v>266</v>
      </c>
      <c r="D1425" t="str">
        <f>VLOOKUP(A1425,Sheet2!$A$2:$G$96,3,FALSE)</f>
        <v>vannparameter</v>
      </c>
      <c r="E1425" t="str">
        <f>VLOOKUP(A1425,Sheet2!$A$2:$G$96,4,FALSE)</f>
        <v>næringsstoff</v>
      </c>
      <c r="F1425" s="1">
        <v>45055</v>
      </c>
      <c r="G1425" t="str">
        <f t="shared" si="70"/>
        <v>ut</v>
      </c>
      <c r="H1425" s="6">
        <v>0.38</v>
      </c>
      <c r="I1425" t="b">
        <f t="shared" si="68"/>
        <v>0</v>
      </c>
      <c r="J1425" s="9">
        <v>0.38</v>
      </c>
      <c r="K1425">
        <f>IF(LEN(VLOOKUP(B1425,Sheet2!$B$2:$G$96,5,FALSE))=0,"",VLOOKUP(B1425,Sheet2!$B$2:$G$96,5,FALSE))</f>
        <v>10</v>
      </c>
      <c r="L1425" t="str">
        <f>IF(LEN(VLOOKUP(B1425,Sheet2!$B$2:$G$96,6,FALSE))=0,"",VLOOKUP(B1425,Sheet2!$B$2:$G$96,6,FALSE))</f>
        <v/>
      </c>
      <c r="M1425" t="b">
        <f t="shared" si="69"/>
        <v>0</v>
      </c>
      <c r="N1425">
        <v>151</v>
      </c>
      <c r="O1425" t="b">
        <f>VLOOKUP(A1425,Sheet2!$A$2:$G$74,5,FALSE)</f>
        <v>1</v>
      </c>
    </row>
    <row r="1426" spans="1:15" x14ac:dyDescent="0.25">
      <c r="A1426" s="6" t="s">
        <v>8</v>
      </c>
      <c r="B1426" t="str">
        <f>VLOOKUP($A1426,Sheet2!$A$2:$B$200,2,FALSE)</f>
        <v>KOF-Cr</v>
      </c>
      <c r="C1426" s="6" t="s">
        <v>266</v>
      </c>
      <c r="D1426" t="str">
        <f>VLOOKUP(A1426,Sheet2!$A$2:$G$96,3,FALSE)</f>
        <v>vannparameter</v>
      </c>
      <c r="E1426" t="str">
        <f>VLOOKUP(A1426,Sheet2!$A$2:$G$96,4,FALSE)</f>
        <v>organisk materiale</v>
      </c>
      <c r="F1426" s="1">
        <v>45055</v>
      </c>
      <c r="G1426" t="str">
        <f t="shared" si="70"/>
        <v>ut</v>
      </c>
      <c r="H1426" s="6">
        <v>472</v>
      </c>
      <c r="I1426" t="b">
        <f t="shared" si="68"/>
        <v>0</v>
      </c>
      <c r="J1426" s="9">
        <v>472</v>
      </c>
      <c r="K1426">
        <f>IF(LEN(VLOOKUP(B1426,Sheet2!$B$2:$G$96,5,FALSE))=0,"",VLOOKUP(B1426,Sheet2!$B$2:$G$96,5,FALSE))</f>
        <v>600</v>
      </c>
      <c r="L1426" t="str">
        <f>IF(LEN(VLOOKUP(B1426,Sheet2!$B$2:$G$96,6,FALSE))=0,"",VLOOKUP(B1426,Sheet2!$B$2:$G$96,6,FALSE))</f>
        <v/>
      </c>
      <c r="M1426" t="b">
        <f t="shared" si="69"/>
        <v>0</v>
      </c>
      <c r="N1426">
        <v>151</v>
      </c>
      <c r="O1426" t="b">
        <f>VLOOKUP(A1426,Sheet2!$A$2:$G$74,5,FALSE)</f>
        <v>1</v>
      </c>
    </row>
    <row r="1427" spans="1:15" x14ac:dyDescent="0.25">
      <c r="A1427" s="6" t="s">
        <v>9</v>
      </c>
      <c r="B1427" t="str">
        <f>VLOOKUP($A1427,Sheet2!$A$2:$B$200,2,FALSE)</f>
        <v>BOF-5</v>
      </c>
      <c r="C1427" s="6" t="s">
        <v>266</v>
      </c>
      <c r="D1427" t="str">
        <f>VLOOKUP(A1427,Sheet2!$A$2:$G$96,3,FALSE)</f>
        <v>vannparameter</v>
      </c>
      <c r="E1427" t="str">
        <f>VLOOKUP(A1427,Sheet2!$A$2:$G$96,4,FALSE)</f>
        <v>organisk materiale</v>
      </c>
      <c r="F1427" s="1">
        <v>45055</v>
      </c>
      <c r="G1427" t="str">
        <f t="shared" si="70"/>
        <v>ut</v>
      </c>
      <c r="H1427" s="6">
        <v>62.5</v>
      </c>
      <c r="I1427" t="b">
        <f t="shared" si="68"/>
        <v>0</v>
      </c>
      <c r="J1427" s="9">
        <v>62.5</v>
      </c>
      <c r="K1427">
        <f>IF(LEN(VLOOKUP(B1427,Sheet2!$B$2:$G$96,5,FALSE))=0,"",VLOOKUP(B1427,Sheet2!$B$2:$G$96,5,FALSE))</f>
        <v>300</v>
      </c>
      <c r="L1427" t="str">
        <f>IF(LEN(VLOOKUP(B1427,Sheet2!$B$2:$G$96,6,FALSE))=0,"",VLOOKUP(B1427,Sheet2!$B$2:$G$96,6,FALSE))</f>
        <v/>
      </c>
      <c r="M1427" t="b">
        <f t="shared" si="69"/>
        <v>0</v>
      </c>
      <c r="N1427">
        <v>151</v>
      </c>
      <c r="O1427" t="b">
        <f>VLOOKUP(A1427,Sheet2!$A$2:$G$74,5,FALSE)</f>
        <v>1</v>
      </c>
    </row>
    <row r="1428" spans="1:15" x14ac:dyDescent="0.25">
      <c r="A1428" s="6" t="s">
        <v>150</v>
      </c>
      <c r="B1428" t="str">
        <f>VLOOKUP($A1428,Sheet2!$A$2:$B$200,2,FALSE)</f>
        <v>TS</v>
      </c>
      <c r="C1428" s="6" t="s">
        <v>118</v>
      </c>
      <c r="D1428" t="str">
        <f>VLOOKUP(A1428,Sheet2!$A$2:$G$96,3,FALSE)</f>
        <v>vannparameter</v>
      </c>
      <c r="E1428" t="str">
        <f>VLOOKUP(A1428,Sheet2!$A$2:$G$96,4,FALSE)</f>
        <v>stoff</v>
      </c>
      <c r="F1428" s="1">
        <v>45055</v>
      </c>
      <c r="G1428" t="str">
        <f t="shared" ref="G1428:G1490" si="71">IF(N1428=152,"inn",IF(N1428=151,"ut",IF(N1428=153,"slamtank")))</f>
        <v>inn</v>
      </c>
      <c r="H1428" s="6" t="s">
        <v>119</v>
      </c>
      <c r="I1428" t="b">
        <f t="shared" ref="I1428:I1489" si="72">IF(ISBLANK(H1428),"",IF(ISNUMBER(H1428),FALSE,TRUE))</f>
        <v>1</v>
      </c>
      <c r="J1428" s="9" t="s">
        <v>119</v>
      </c>
      <c r="K1428" t="str">
        <f>IF(LEN(VLOOKUP(B1428,Sheet2!$B$2:$G$96,5,FALSE))=0,"",VLOOKUP(B1428,Sheet2!$B$2:$G$96,5,FALSE))</f>
        <v/>
      </c>
      <c r="L1428" t="str">
        <f>IF(LEN(VLOOKUP(B1428,Sheet2!$B$2:$G$96,6,FALSE))=0,"",VLOOKUP(B1428,Sheet2!$B$2:$G$96,6,FALSE))</f>
        <v/>
      </c>
      <c r="M1428" t="b">
        <f t="shared" ref="M1428:M1489" si="73">IF(ISBLANK(J1428),"",IF(J1428&gt;K1428,TRUE,FALSE))</f>
        <v>0</v>
      </c>
      <c r="N1428">
        <v>152</v>
      </c>
      <c r="O1428" t="b">
        <f>VLOOKUP(A1428,Sheet2!$A$2:$G$74,5,FALSE)</f>
        <v>0</v>
      </c>
    </row>
    <row r="1429" spans="1:15" x14ac:dyDescent="0.25">
      <c r="A1429" s="6" t="s">
        <v>10</v>
      </c>
      <c r="B1429" t="str">
        <f>VLOOKUP($A1429,Sheet2!$A$2:$B$200,2,FALSE)</f>
        <v>As</v>
      </c>
      <c r="C1429" s="6" t="s">
        <v>120</v>
      </c>
      <c r="D1429" t="str">
        <f>VLOOKUP(A1429,Sheet2!$A$2:$G$96,3,FALSE)</f>
        <v>tungmetaller</v>
      </c>
      <c r="E1429" t="str">
        <f>VLOOKUP(A1429,Sheet2!$A$2:$G$96,4,FALSE)</f>
        <v>tungmetaller</v>
      </c>
      <c r="F1429" s="1">
        <v>45055</v>
      </c>
      <c r="G1429" t="str">
        <f t="shared" si="71"/>
        <v>inn</v>
      </c>
      <c r="H1429" s="6">
        <v>7.5</v>
      </c>
      <c r="I1429" t="b">
        <f t="shared" si="72"/>
        <v>0</v>
      </c>
      <c r="J1429" s="9">
        <v>7.5</v>
      </c>
      <c r="K1429">
        <f>IF(LEN(VLOOKUP(B1429,Sheet2!$B$2:$G$96,5,FALSE))=0,"",VLOOKUP(B1429,Sheet2!$B$2:$G$96,5,FALSE))</f>
        <v>50</v>
      </c>
      <c r="L1429" t="str">
        <f>IF(LEN(VLOOKUP(B1429,Sheet2!$B$2:$G$96,6,FALSE))=0,"",VLOOKUP(B1429,Sheet2!$B$2:$G$96,6,FALSE))</f>
        <v/>
      </c>
      <c r="M1429" t="b">
        <f t="shared" si="73"/>
        <v>0</v>
      </c>
      <c r="N1429">
        <v>152</v>
      </c>
      <c r="O1429" t="b">
        <f>VLOOKUP(A1429,Sheet2!$A$2:$G$74,5,FALSE)</f>
        <v>1</v>
      </c>
    </row>
    <row r="1430" spans="1:15" x14ac:dyDescent="0.25">
      <c r="A1430" s="6" t="s">
        <v>14</v>
      </c>
      <c r="B1430" t="str">
        <f>VLOOKUP($A1430,Sheet2!$A$2:$B$200,2,FALSE)</f>
        <v>Cd</v>
      </c>
      <c r="C1430" s="6" t="s">
        <v>120</v>
      </c>
      <c r="D1430" t="str">
        <f>VLOOKUP(A1430,Sheet2!$A$2:$G$96,3,FALSE)</f>
        <v>tungmetaller</v>
      </c>
      <c r="E1430" t="str">
        <f>VLOOKUP(A1430,Sheet2!$A$2:$G$96,4,FALSE)</f>
        <v>tungmetaller</v>
      </c>
      <c r="F1430" s="1">
        <v>45055</v>
      </c>
      <c r="G1430" t="str">
        <f t="shared" si="71"/>
        <v>inn</v>
      </c>
      <c r="H1430" s="6">
        <v>0.24</v>
      </c>
      <c r="I1430" t="b">
        <f t="shared" si="72"/>
        <v>0</v>
      </c>
      <c r="J1430" s="9">
        <v>0.24</v>
      </c>
      <c r="K1430">
        <f>IF(LEN(VLOOKUP(B1430,Sheet2!$B$2:$G$96,5,FALSE))=0,"",VLOOKUP(B1430,Sheet2!$B$2:$G$96,5,FALSE))</f>
        <v>5</v>
      </c>
      <c r="L1430" t="str">
        <f>IF(LEN(VLOOKUP(B1430,Sheet2!$B$2:$G$96,6,FALSE))=0,"",VLOOKUP(B1430,Sheet2!$B$2:$G$96,6,FALSE))</f>
        <v/>
      </c>
      <c r="M1430" t="b">
        <f t="shared" si="73"/>
        <v>0</v>
      </c>
      <c r="N1430">
        <v>152</v>
      </c>
      <c r="O1430" t="b">
        <f>VLOOKUP(A1430,Sheet2!$A$2:$G$74,5,FALSE)</f>
        <v>1</v>
      </c>
    </row>
    <row r="1431" spans="1:15" x14ac:dyDescent="0.25">
      <c r="A1431" s="6" t="s">
        <v>17</v>
      </c>
      <c r="B1431" t="str">
        <f>VLOOKUP($A1431,Sheet2!$A$2:$B$200,2,FALSE)</f>
        <v>Cr</v>
      </c>
      <c r="C1431" s="6" t="s">
        <v>120</v>
      </c>
      <c r="D1431" t="str">
        <f>VLOOKUP(A1431,Sheet2!$A$2:$G$96,3,FALSE)</f>
        <v>tungmetaller</v>
      </c>
      <c r="E1431" t="str">
        <f>VLOOKUP(A1431,Sheet2!$A$2:$G$96,4,FALSE)</f>
        <v>tungmetaller</v>
      </c>
      <c r="F1431" s="1">
        <v>45055</v>
      </c>
      <c r="G1431" t="str">
        <f t="shared" si="71"/>
        <v>inn</v>
      </c>
      <c r="H1431" s="6">
        <v>20.2</v>
      </c>
      <c r="I1431" t="b">
        <f t="shared" si="72"/>
        <v>0</v>
      </c>
      <c r="J1431" s="9">
        <v>20.2</v>
      </c>
      <c r="K1431">
        <f>IF(LEN(VLOOKUP(B1431,Sheet2!$B$2:$G$96,5,FALSE))=0,"",VLOOKUP(B1431,Sheet2!$B$2:$G$96,5,FALSE))</f>
        <v>50</v>
      </c>
      <c r="L1431" t="str">
        <f>IF(LEN(VLOOKUP(B1431,Sheet2!$B$2:$G$96,6,FALSE))=0,"",VLOOKUP(B1431,Sheet2!$B$2:$G$96,6,FALSE))</f>
        <v/>
      </c>
      <c r="M1431" t="b">
        <f t="shared" si="73"/>
        <v>0</v>
      </c>
      <c r="N1431">
        <v>152</v>
      </c>
      <c r="O1431" t="b">
        <f>VLOOKUP(A1431,Sheet2!$A$2:$G$74,5,FALSE)</f>
        <v>1</v>
      </c>
    </row>
    <row r="1432" spans="1:15" x14ac:dyDescent="0.25">
      <c r="A1432" s="6" t="s">
        <v>16</v>
      </c>
      <c r="B1432" t="str">
        <f>VLOOKUP($A1432,Sheet2!$A$2:$B$200,2,FALSE)</f>
        <v>Cu</v>
      </c>
      <c r="C1432" s="6" t="s">
        <v>120</v>
      </c>
      <c r="D1432" t="str">
        <f>VLOOKUP(A1432,Sheet2!$A$2:$G$96,3,FALSE)</f>
        <v>tungmetaller</v>
      </c>
      <c r="E1432" t="str">
        <f>VLOOKUP(A1432,Sheet2!$A$2:$G$96,4,FALSE)</f>
        <v>tungmetaller</v>
      </c>
      <c r="F1432" s="1">
        <v>45055</v>
      </c>
      <c r="G1432" t="str">
        <f t="shared" si="71"/>
        <v>inn</v>
      </c>
      <c r="H1432" s="6">
        <v>49.8</v>
      </c>
      <c r="I1432" t="b">
        <f t="shared" si="72"/>
        <v>0</v>
      </c>
      <c r="J1432" s="9">
        <v>49.8</v>
      </c>
      <c r="K1432">
        <f>IF(LEN(VLOOKUP(B1432,Sheet2!$B$2:$G$96,5,FALSE))=0,"",VLOOKUP(B1432,Sheet2!$B$2:$G$96,5,FALSE))</f>
        <v>200</v>
      </c>
      <c r="L1432" t="str">
        <f>IF(LEN(VLOOKUP(B1432,Sheet2!$B$2:$G$96,6,FALSE))=0,"",VLOOKUP(B1432,Sheet2!$B$2:$G$96,6,FALSE))</f>
        <v/>
      </c>
      <c r="M1432" t="b">
        <f t="shared" si="73"/>
        <v>0</v>
      </c>
      <c r="N1432">
        <v>152</v>
      </c>
      <c r="O1432" t="b">
        <f>VLOOKUP(A1432,Sheet2!$A$2:$G$74,5,FALSE)</f>
        <v>1</v>
      </c>
    </row>
    <row r="1433" spans="1:15" x14ac:dyDescent="0.25">
      <c r="A1433" s="6" t="s">
        <v>21</v>
      </c>
      <c r="B1433" t="str">
        <f>VLOOKUP($A1433,Sheet2!$A$2:$B$200,2,FALSE)</f>
        <v>Fe</v>
      </c>
      <c r="C1433" s="6" t="s">
        <v>120</v>
      </c>
      <c r="D1433" t="str">
        <f>VLOOKUP(A1433,Sheet2!$A$2:$G$96,3,FALSE)</f>
        <v>tungmetaller</v>
      </c>
      <c r="E1433" t="str">
        <f>VLOOKUP(A1433,Sheet2!$A$2:$G$96,4,FALSE)</f>
        <v>tungmetaller</v>
      </c>
      <c r="F1433" s="1">
        <v>45055</v>
      </c>
      <c r="G1433" t="str">
        <f t="shared" si="71"/>
        <v>inn</v>
      </c>
      <c r="H1433" s="6">
        <v>32900</v>
      </c>
      <c r="I1433" t="b">
        <f t="shared" si="72"/>
        <v>0</v>
      </c>
      <c r="J1433" s="9">
        <v>32900</v>
      </c>
      <c r="K1433" t="str">
        <f>IF(LEN(VLOOKUP(B1433,Sheet2!$B$2:$G$96,5,FALSE))=0,"",VLOOKUP(B1433,Sheet2!$B$2:$G$96,5,FALSE))</f>
        <v/>
      </c>
      <c r="L1433" t="str">
        <f>IF(LEN(VLOOKUP(B1433,Sheet2!$B$2:$G$96,6,FALSE))=0,"",VLOOKUP(B1433,Sheet2!$B$2:$G$96,6,FALSE))</f>
        <v/>
      </c>
      <c r="M1433" t="b">
        <f t="shared" si="73"/>
        <v>0</v>
      </c>
      <c r="N1433">
        <v>152</v>
      </c>
      <c r="O1433" t="b">
        <f>VLOOKUP(A1433,Sheet2!$A$2:$G$74,5,FALSE)</f>
        <v>0</v>
      </c>
    </row>
    <row r="1434" spans="1:15" x14ac:dyDescent="0.25">
      <c r="A1434" s="6" t="s">
        <v>18</v>
      </c>
      <c r="B1434" t="str">
        <f>VLOOKUP($A1434,Sheet2!$A$2:$B$200,2,FALSE)</f>
        <v>Hg</v>
      </c>
      <c r="C1434" s="6" t="s">
        <v>120</v>
      </c>
      <c r="D1434" t="str">
        <f>VLOOKUP(A1434,Sheet2!$A$2:$G$96,3,FALSE)</f>
        <v>tungmetaller</v>
      </c>
      <c r="E1434" t="str">
        <f>VLOOKUP(A1434,Sheet2!$A$2:$G$96,4,FALSE)</f>
        <v>tungmetaller</v>
      </c>
      <c r="F1434" s="1">
        <v>45055</v>
      </c>
      <c r="G1434" t="str">
        <f t="shared" si="71"/>
        <v>inn</v>
      </c>
      <c r="H1434" s="6">
        <v>8.3000000000000004E-2</v>
      </c>
      <c r="I1434" t="b">
        <f t="shared" si="72"/>
        <v>0</v>
      </c>
      <c r="J1434" s="9">
        <v>8.3000000000000004E-2</v>
      </c>
      <c r="K1434">
        <f>IF(LEN(VLOOKUP(B1434,Sheet2!$B$2:$G$96,5,FALSE))=0,"",VLOOKUP(B1434,Sheet2!$B$2:$G$96,5,FALSE))</f>
        <v>2</v>
      </c>
      <c r="L1434" t="str">
        <f>IF(LEN(VLOOKUP(B1434,Sheet2!$B$2:$G$96,6,FALSE))=0,"",VLOOKUP(B1434,Sheet2!$B$2:$G$96,6,FALSE))</f>
        <v/>
      </c>
      <c r="M1434" t="b">
        <f t="shared" si="73"/>
        <v>0</v>
      </c>
      <c r="N1434">
        <v>152</v>
      </c>
      <c r="O1434" t="b">
        <f>VLOOKUP(A1434,Sheet2!$A$2:$G$74,5,FALSE)</f>
        <v>1</v>
      </c>
    </row>
    <row r="1435" spans="1:15" x14ac:dyDescent="0.25">
      <c r="A1435" s="6" t="s">
        <v>22</v>
      </c>
      <c r="B1435" t="str">
        <f>VLOOKUP($A1435,Sheet2!$A$2:$B$200,2,FALSE)</f>
        <v>Mn</v>
      </c>
      <c r="C1435" s="6" t="s">
        <v>120</v>
      </c>
      <c r="D1435" t="str">
        <f>VLOOKUP(A1435,Sheet2!$A$2:$G$96,3,FALSE)</f>
        <v>tungmetaller</v>
      </c>
      <c r="E1435" t="str">
        <f>VLOOKUP(A1435,Sheet2!$A$2:$G$96,4,FALSE)</f>
        <v>tungmetaller</v>
      </c>
      <c r="F1435" s="1">
        <v>45055</v>
      </c>
      <c r="G1435" t="str">
        <f t="shared" si="71"/>
        <v>inn</v>
      </c>
      <c r="H1435" s="6">
        <v>1500</v>
      </c>
      <c r="I1435" t="b">
        <f t="shared" si="72"/>
        <v>0</v>
      </c>
      <c r="J1435" s="9">
        <v>1500</v>
      </c>
      <c r="K1435" t="str">
        <f>IF(LEN(VLOOKUP(B1435,Sheet2!$B$2:$G$96,5,FALSE))=0,"",VLOOKUP(B1435,Sheet2!$B$2:$G$96,5,FALSE))</f>
        <v/>
      </c>
      <c r="L1435" t="str">
        <f>IF(LEN(VLOOKUP(B1435,Sheet2!$B$2:$G$96,6,FALSE))=0,"",VLOOKUP(B1435,Sheet2!$B$2:$G$96,6,FALSE))</f>
        <v/>
      </c>
      <c r="M1435" t="b">
        <f t="shared" si="73"/>
        <v>0</v>
      </c>
      <c r="N1435">
        <v>152</v>
      </c>
      <c r="O1435" t="b">
        <f>VLOOKUP(A1435,Sheet2!$A$2:$G$74,5,FALSE)</f>
        <v>0</v>
      </c>
    </row>
    <row r="1436" spans="1:15" x14ac:dyDescent="0.25">
      <c r="A1436" s="6" t="s">
        <v>19</v>
      </c>
      <c r="B1436" t="str">
        <f>VLOOKUP($A1436,Sheet2!$A$2:$B$200,2,FALSE)</f>
        <v>Ni</v>
      </c>
      <c r="C1436" s="6" t="s">
        <v>120</v>
      </c>
      <c r="D1436" t="str">
        <f>VLOOKUP(A1436,Sheet2!$A$2:$G$96,3,FALSE)</f>
        <v>tungmetaller</v>
      </c>
      <c r="E1436" t="str">
        <f>VLOOKUP(A1436,Sheet2!$A$2:$G$96,4,FALSE)</f>
        <v>andre metaller</v>
      </c>
      <c r="F1436" s="1">
        <v>45055</v>
      </c>
      <c r="G1436" t="str">
        <f t="shared" si="71"/>
        <v>inn</v>
      </c>
      <c r="H1436" s="6">
        <v>36.200000000000003</v>
      </c>
      <c r="I1436" t="b">
        <f t="shared" si="72"/>
        <v>0</v>
      </c>
      <c r="J1436" s="9">
        <v>36.200000000000003</v>
      </c>
      <c r="K1436">
        <f>IF(LEN(VLOOKUP(B1436,Sheet2!$B$2:$G$96,5,FALSE))=0,"",VLOOKUP(B1436,Sheet2!$B$2:$G$96,5,FALSE))</f>
        <v>50</v>
      </c>
      <c r="L1436" t="str">
        <f>IF(LEN(VLOOKUP(B1436,Sheet2!$B$2:$G$96,6,FALSE))=0,"",VLOOKUP(B1436,Sheet2!$B$2:$G$96,6,FALSE))</f>
        <v/>
      </c>
      <c r="M1436" t="b">
        <f t="shared" si="73"/>
        <v>0</v>
      </c>
      <c r="N1436">
        <v>152</v>
      </c>
      <c r="O1436" t="b">
        <f>VLOOKUP(A1436,Sheet2!$A$2:$G$74,5,FALSE)</f>
        <v>1</v>
      </c>
    </row>
    <row r="1437" spans="1:15" x14ac:dyDescent="0.25">
      <c r="A1437" s="6" t="s">
        <v>12</v>
      </c>
      <c r="B1437" t="str">
        <f>VLOOKUP($A1437,Sheet2!$A$2:$B$200,2,FALSE)</f>
        <v>Pb</v>
      </c>
      <c r="C1437" s="6" t="s">
        <v>120</v>
      </c>
      <c r="D1437" t="str">
        <f>VLOOKUP(A1437,Sheet2!$A$2:$G$96,3,FALSE)</f>
        <v>tungmetaller</v>
      </c>
      <c r="E1437" t="str">
        <f>VLOOKUP(A1437,Sheet2!$A$2:$G$96,4,FALSE)</f>
        <v>tungmetaller</v>
      </c>
      <c r="F1437" s="1">
        <v>45055</v>
      </c>
      <c r="G1437" t="str">
        <f t="shared" si="71"/>
        <v>inn</v>
      </c>
      <c r="H1437" s="6">
        <v>10.5</v>
      </c>
      <c r="I1437" t="b">
        <f t="shared" si="72"/>
        <v>0</v>
      </c>
      <c r="J1437" s="9">
        <v>10.5</v>
      </c>
      <c r="K1437">
        <f>IF(LEN(VLOOKUP(B1437,Sheet2!$B$2:$G$96,5,FALSE))=0,"",VLOOKUP(B1437,Sheet2!$B$2:$G$96,5,FALSE))</f>
        <v>50</v>
      </c>
      <c r="L1437" t="str">
        <f>IF(LEN(VLOOKUP(B1437,Sheet2!$B$2:$G$96,6,FALSE))=0,"",VLOOKUP(B1437,Sheet2!$B$2:$G$96,6,FALSE))</f>
        <v/>
      </c>
      <c r="M1437" t="b">
        <f t="shared" si="73"/>
        <v>0</v>
      </c>
      <c r="N1437">
        <v>152</v>
      </c>
      <c r="O1437" t="b">
        <f>VLOOKUP(A1437,Sheet2!$A$2:$G$74,5,FALSE)</f>
        <v>1</v>
      </c>
    </row>
    <row r="1438" spans="1:15" x14ac:dyDescent="0.25">
      <c r="A1438" s="6" t="s">
        <v>20</v>
      </c>
      <c r="B1438" t="str">
        <f>VLOOKUP($A1438,Sheet2!$A$2:$B$200,2,FALSE)</f>
        <v>Zn</v>
      </c>
      <c r="C1438" s="6" t="s">
        <v>120</v>
      </c>
      <c r="D1438" t="str">
        <f>VLOOKUP(A1438,Sheet2!$A$2:$G$96,3,FALSE)</f>
        <v>tungmetaller</v>
      </c>
      <c r="E1438" t="str">
        <f>VLOOKUP(A1438,Sheet2!$A$2:$G$96,4,FALSE)</f>
        <v>andre metaller</v>
      </c>
      <c r="F1438" s="1">
        <v>45055</v>
      </c>
      <c r="G1438" t="str">
        <f t="shared" si="71"/>
        <v>inn</v>
      </c>
      <c r="H1438" s="6">
        <v>215</v>
      </c>
      <c r="I1438" t="b">
        <f t="shared" si="72"/>
        <v>0</v>
      </c>
      <c r="J1438" s="9">
        <v>215</v>
      </c>
      <c r="K1438">
        <f>IF(LEN(VLOOKUP(B1438,Sheet2!$B$2:$G$96,5,FALSE))=0,"",VLOOKUP(B1438,Sheet2!$B$2:$G$96,5,FALSE))</f>
        <v>500</v>
      </c>
      <c r="L1438" t="str">
        <f>IF(LEN(VLOOKUP(B1438,Sheet2!$B$2:$G$96,6,FALSE))=0,"",VLOOKUP(B1438,Sheet2!$B$2:$G$96,6,FALSE))</f>
        <v/>
      </c>
      <c r="M1438" t="b">
        <f t="shared" si="73"/>
        <v>0</v>
      </c>
      <c r="N1438">
        <v>152</v>
      </c>
      <c r="O1438" t="b">
        <f>VLOOKUP(A1438,Sheet2!$A$2:$G$74,5,FALSE)</f>
        <v>1</v>
      </c>
    </row>
    <row r="1439" spans="1:15" x14ac:dyDescent="0.25">
      <c r="A1439" s="6" t="s">
        <v>10</v>
      </c>
      <c r="B1439" t="str">
        <f>VLOOKUP($A1439,Sheet2!$A$2:$B$200,2,FALSE)</f>
        <v>As</v>
      </c>
      <c r="C1439" s="6" t="s">
        <v>121</v>
      </c>
      <c r="D1439" t="str">
        <f>VLOOKUP(A1439,Sheet2!$A$2:$G$96,3,FALSE)</f>
        <v>tungmetaller</v>
      </c>
      <c r="E1439" t="str">
        <f>VLOOKUP(A1439,Sheet2!$A$2:$G$96,4,FALSE)</f>
        <v>tungmetaller</v>
      </c>
      <c r="F1439" s="1">
        <v>45055</v>
      </c>
      <c r="G1439" t="str">
        <f t="shared" si="71"/>
        <v>inn</v>
      </c>
      <c r="H1439" s="6" t="s">
        <v>119</v>
      </c>
      <c r="I1439" t="b">
        <f t="shared" si="72"/>
        <v>1</v>
      </c>
      <c r="J1439" s="9" t="s">
        <v>119</v>
      </c>
      <c r="K1439">
        <f>IF(LEN(VLOOKUP(B1439,Sheet2!$B$2:$G$96,5,FALSE))=0,"",VLOOKUP(B1439,Sheet2!$B$2:$G$96,5,FALSE))</f>
        <v>50</v>
      </c>
      <c r="L1439" t="str">
        <f>IF(LEN(VLOOKUP(B1439,Sheet2!$B$2:$G$96,6,FALSE))=0,"",VLOOKUP(B1439,Sheet2!$B$2:$G$96,6,FALSE))</f>
        <v/>
      </c>
      <c r="M1439" t="b">
        <f t="shared" si="73"/>
        <v>1</v>
      </c>
      <c r="N1439">
        <v>152</v>
      </c>
      <c r="O1439" t="b">
        <f>VLOOKUP(A1439,Sheet2!$A$2:$G$74,5,FALSE)</f>
        <v>1</v>
      </c>
    </row>
    <row r="1440" spans="1:15" x14ac:dyDescent="0.25">
      <c r="A1440" s="6" t="s">
        <v>14</v>
      </c>
      <c r="B1440" t="str">
        <f>VLOOKUP($A1440,Sheet2!$A$2:$B$200,2,FALSE)</f>
        <v>Cd</v>
      </c>
      <c r="C1440" s="6" t="s">
        <v>121</v>
      </c>
      <c r="D1440" t="str">
        <f>VLOOKUP(A1440,Sheet2!$A$2:$G$96,3,FALSE)</f>
        <v>tungmetaller</v>
      </c>
      <c r="E1440" t="str">
        <f>VLOOKUP(A1440,Sheet2!$A$2:$G$96,4,FALSE)</f>
        <v>tungmetaller</v>
      </c>
      <c r="F1440" s="1">
        <v>45055</v>
      </c>
      <c r="G1440" t="str">
        <f t="shared" si="71"/>
        <v>inn</v>
      </c>
      <c r="H1440" s="6" t="s">
        <v>119</v>
      </c>
      <c r="I1440" t="b">
        <f t="shared" si="72"/>
        <v>1</v>
      </c>
      <c r="J1440" s="9" t="s">
        <v>119</v>
      </c>
      <c r="K1440">
        <f>IF(LEN(VLOOKUP(B1440,Sheet2!$B$2:$G$96,5,FALSE))=0,"",VLOOKUP(B1440,Sheet2!$B$2:$G$96,5,FALSE))</f>
        <v>5</v>
      </c>
      <c r="L1440" t="str">
        <f>IF(LEN(VLOOKUP(B1440,Sheet2!$B$2:$G$96,6,FALSE))=0,"",VLOOKUP(B1440,Sheet2!$B$2:$G$96,6,FALSE))</f>
        <v/>
      </c>
      <c r="M1440" t="b">
        <f t="shared" si="73"/>
        <v>1</v>
      </c>
      <c r="N1440">
        <v>152</v>
      </c>
      <c r="O1440" t="b">
        <f>VLOOKUP(A1440,Sheet2!$A$2:$G$74,5,FALSE)</f>
        <v>1</v>
      </c>
    </row>
    <row r="1441" spans="1:15" x14ac:dyDescent="0.25">
      <c r="A1441" s="6" t="s">
        <v>17</v>
      </c>
      <c r="B1441" t="str">
        <f>VLOOKUP($A1441,Sheet2!$A$2:$B$200,2,FALSE)</f>
        <v>Cr</v>
      </c>
      <c r="C1441" s="6" t="s">
        <v>121</v>
      </c>
      <c r="D1441" t="str">
        <f>VLOOKUP(A1441,Sheet2!$A$2:$G$96,3,FALSE)</f>
        <v>tungmetaller</v>
      </c>
      <c r="E1441" t="str">
        <f>VLOOKUP(A1441,Sheet2!$A$2:$G$96,4,FALSE)</f>
        <v>tungmetaller</v>
      </c>
      <c r="F1441" s="1">
        <v>45055</v>
      </c>
      <c r="G1441" t="str">
        <f t="shared" si="71"/>
        <v>inn</v>
      </c>
      <c r="H1441" s="6" t="s">
        <v>119</v>
      </c>
      <c r="I1441" t="b">
        <f t="shared" si="72"/>
        <v>1</v>
      </c>
      <c r="J1441" s="9" t="s">
        <v>119</v>
      </c>
      <c r="K1441">
        <f>IF(LEN(VLOOKUP(B1441,Sheet2!$B$2:$G$96,5,FALSE))=0,"",VLOOKUP(B1441,Sheet2!$B$2:$G$96,5,FALSE))</f>
        <v>50</v>
      </c>
      <c r="L1441" t="str">
        <f>IF(LEN(VLOOKUP(B1441,Sheet2!$B$2:$G$96,6,FALSE))=0,"",VLOOKUP(B1441,Sheet2!$B$2:$G$96,6,FALSE))</f>
        <v/>
      </c>
      <c r="M1441" t="b">
        <f t="shared" si="73"/>
        <v>1</v>
      </c>
      <c r="N1441">
        <v>152</v>
      </c>
      <c r="O1441" t="b">
        <f>VLOOKUP(A1441,Sheet2!$A$2:$G$74,5,FALSE)</f>
        <v>1</v>
      </c>
    </row>
    <row r="1442" spans="1:15" x14ac:dyDescent="0.25">
      <c r="A1442" s="6" t="s">
        <v>16</v>
      </c>
      <c r="B1442" t="str">
        <f>VLOOKUP($A1442,Sheet2!$A$2:$B$200,2,FALSE)</f>
        <v>Cu</v>
      </c>
      <c r="C1442" s="6" t="s">
        <v>121</v>
      </c>
      <c r="D1442" t="str">
        <f>VLOOKUP(A1442,Sheet2!$A$2:$G$96,3,FALSE)</f>
        <v>tungmetaller</v>
      </c>
      <c r="E1442" t="str">
        <f>VLOOKUP(A1442,Sheet2!$A$2:$G$96,4,FALSE)</f>
        <v>tungmetaller</v>
      </c>
      <c r="F1442" s="1">
        <v>45055</v>
      </c>
      <c r="G1442" t="str">
        <f t="shared" si="71"/>
        <v>inn</v>
      </c>
      <c r="H1442" s="6" t="s">
        <v>119</v>
      </c>
      <c r="I1442" t="b">
        <f t="shared" si="72"/>
        <v>1</v>
      </c>
      <c r="J1442" s="9" t="s">
        <v>119</v>
      </c>
      <c r="K1442">
        <f>IF(LEN(VLOOKUP(B1442,Sheet2!$B$2:$G$96,5,FALSE))=0,"",VLOOKUP(B1442,Sheet2!$B$2:$G$96,5,FALSE))</f>
        <v>200</v>
      </c>
      <c r="L1442" t="str">
        <f>IF(LEN(VLOOKUP(B1442,Sheet2!$B$2:$G$96,6,FALSE))=0,"",VLOOKUP(B1442,Sheet2!$B$2:$G$96,6,FALSE))</f>
        <v/>
      </c>
      <c r="M1442" t="b">
        <f t="shared" si="73"/>
        <v>1</v>
      </c>
      <c r="N1442">
        <v>152</v>
      </c>
      <c r="O1442" t="b">
        <f>VLOOKUP(A1442,Sheet2!$A$2:$G$74,5,FALSE)</f>
        <v>1</v>
      </c>
    </row>
    <row r="1443" spans="1:15" x14ac:dyDescent="0.25">
      <c r="A1443" s="6" t="s">
        <v>21</v>
      </c>
      <c r="B1443" t="str">
        <f>VLOOKUP($A1443,Sheet2!$A$2:$B$200,2,FALSE)</f>
        <v>Fe</v>
      </c>
      <c r="C1443" s="6" t="s">
        <v>121</v>
      </c>
      <c r="D1443" t="str">
        <f>VLOOKUP(A1443,Sheet2!$A$2:$G$96,3,FALSE)</f>
        <v>tungmetaller</v>
      </c>
      <c r="E1443" t="str">
        <f>VLOOKUP(A1443,Sheet2!$A$2:$G$96,4,FALSE)</f>
        <v>tungmetaller</v>
      </c>
      <c r="F1443" s="1">
        <v>45055</v>
      </c>
      <c r="G1443" t="str">
        <f t="shared" si="71"/>
        <v>inn</v>
      </c>
      <c r="H1443" s="6" t="s">
        <v>119</v>
      </c>
      <c r="I1443" t="b">
        <f t="shared" si="72"/>
        <v>1</v>
      </c>
      <c r="J1443" s="9" t="s">
        <v>119</v>
      </c>
      <c r="K1443" t="str">
        <f>IF(LEN(VLOOKUP(B1443,Sheet2!$B$2:$G$96,5,FALSE))=0,"",VLOOKUP(B1443,Sheet2!$B$2:$G$96,5,FALSE))</f>
        <v/>
      </c>
      <c r="L1443" t="str">
        <f>IF(LEN(VLOOKUP(B1443,Sheet2!$B$2:$G$96,6,FALSE))=0,"",VLOOKUP(B1443,Sheet2!$B$2:$G$96,6,FALSE))</f>
        <v/>
      </c>
      <c r="M1443" t="b">
        <f t="shared" si="73"/>
        <v>0</v>
      </c>
      <c r="N1443">
        <v>152</v>
      </c>
      <c r="O1443" t="b">
        <f>VLOOKUP(A1443,Sheet2!$A$2:$G$74,5,FALSE)</f>
        <v>0</v>
      </c>
    </row>
    <row r="1444" spans="1:15" x14ac:dyDescent="0.25">
      <c r="A1444" s="6" t="s">
        <v>18</v>
      </c>
      <c r="B1444" t="str">
        <f>VLOOKUP($A1444,Sheet2!$A$2:$B$200,2,FALSE)</f>
        <v>Hg</v>
      </c>
      <c r="C1444" s="6" t="s">
        <v>121</v>
      </c>
      <c r="D1444" t="str">
        <f>VLOOKUP(A1444,Sheet2!$A$2:$G$96,3,FALSE)</f>
        <v>tungmetaller</v>
      </c>
      <c r="E1444" t="str">
        <f>VLOOKUP(A1444,Sheet2!$A$2:$G$96,4,FALSE)</f>
        <v>tungmetaller</v>
      </c>
      <c r="F1444" s="1">
        <v>45055</v>
      </c>
      <c r="G1444" t="str">
        <f t="shared" si="71"/>
        <v>inn</v>
      </c>
      <c r="H1444" s="6" t="s">
        <v>119</v>
      </c>
      <c r="I1444" t="b">
        <f t="shared" si="72"/>
        <v>1</v>
      </c>
      <c r="J1444" s="9" t="s">
        <v>119</v>
      </c>
      <c r="K1444">
        <f>IF(LEN(VLOOKUP(B1444,Sheet2!$B$2:$G$96,5,FALSE))=0,"",VLOOKUP(B1444,Sheet2!$B$2:$G$96,5,FALSE))</f>
        <v>2</v>
      </c>
      <c r="L1444" t="str">
        <f>IF(LEN(VLOOKUP(B1444,Sheet2!$B$2:$G$96,6,FALSE))=0,"",VLOOKUP(B1444,Sheet2!$B$2:$G$96,6,FALSE))</f>
        <v/>
      </c>
      <c r="M1444" t="b">
        <f t="shared" si="73"/>
        <v>1</v>
      </c>
      <c r="N1444">
        <v>152</v>
      </c>
      <c r="O1444" t="b">
        <f>VLOOKUP(A1444,Sheet2!$A$2:$G$74,5,FALSE)</f>
        <v>1</v>
      </c>
    </row>
    <row r="1445" spans="1:15" x14ac:dyDescent="0.25">
      <c r="A1445" s="6" t="s">
        <v>22</v>
      </c>
      <c r="B1445" t="str">
        <f>VLOOKUP($A1445,Sheet2!$A$2:$B$200,2,FALSE)</f>
        <v>Mn</v>
      </c>
      <c r="C1445" s="6" t="s">
        <v>121</v>
      </c>
      <c r="D1445" t="str">
        <f>VLOOKUP(A1445,Sheet2!$A$2:$G$96,3,FALSE)</f>
        <v>tungmetaller</v>
      </c>
      <c r="E1445" t="str">
        <f>VLOOKUP(A1445,Sheet2!$A$2:$G$96,4,FALSE)</f>
        <v>tungmetaller</v>
      </c>
      <c r="F1445" s="1">
        <v>45055</v>
      </c>
      <c r="G1445" t="str">
        <f t="shared" si="71"/>
        <v>inn</v>
      </c>
      <c r="H1445" s="6" t="s">
        <v>119</v>
      </c>
      <c r="I1445" t="b">
        <f t="shared" si="72"/>
        <v>1</v>
      </c>
      <c r="J1445" s="9" t="s">
        <v>119</v>
      </c>
      <c r="K1445" t="str">
        <f>IF(LEN(VLOOKUP(B1445,Sheet2!$B$2:$G$96,5,FALSE))=0,"",VLOOKUP(B1445,Sheet2!$B$2:$G$96,5,FALSE))</f>
        <v/>
      </c>
      <c r="L1445" t="str">
        <f>IF(LEN(VLOOKUP(B1445,Sheet2!$B$2:$G$96,6,FALSE))=0,"",VLOOKUP(B1445,Sheet2!$B$2:$G$96,6,FALSE))</f>
        <v/>
      </c>
      <c r="M1445" t="b">
        <f t="shared" si="73"/>
        <v>0</v>
      </c>
      <c r="N1445">
        <v>152</v>
      </c>
      <c r="O1445" t="b">
        <f>VLOOKUP(A1445,Sheet2!$A$2:$G$74,5,FALSE)</f>
        <v>0</v>
      </c>
    </row>
    <row r="1446" spans="1:15" x14ac:dyDescent="0.25">
      <c r="A1446" s="6" t="s">
        <v>19</v>
      </c>
      <c r="B1446" t="str">
        <f>VLOOKUP($A1446,Sheet2!$A$2:$B$200,2,FALSE)</f>
        <v>Ni</v>
      </c>
      <c r="C1446" s="6" t="s">
        <v>121</v>
      </c>
      <c r="D1446" t="str">
        <f>VLOOKUP(A1446,Sheet2!$A$2:$G$96,3,FALSE)</f>
        <v>tungmetaller</v>
      </c>
      <c r="E1446" t="str">
        <f>VLOOKUP(A1446,Sheet2!$A$2:$G$96,4,FALSE)</f>
        <v>andre metaller</v>
      </c>
      <c r="F1446" s="1">
        <v>45055</v>
      </c>
      <c r="G1446" t="str">
        <f t="shared" si="71"/>
        <v>inn</v>
      </c>
      <c r="H1446" s="6" t="s">
        <v>119</v>
      </c>
      <c r="I1446" t="b">
        <f t="shared" si="72"/>
        <v>1</v>
      </c>
      <c r="J1446" s="9" t="s">
        <v>119</v>
      </c>
      <c r="K1446">
        <f>IF(LEN(VLOOKUP(B1446,Sheet2!$B$2:$G$96,5,FALSE))=0,"",VLOOKUP(B1446,Sheet2!$B$2:$G$96,5,FALSE))</f>
        <v>50</v>
      </c>
      <c r="L1446" t="str">
        <f>IF(LEN(VLOOKUP(B1446,Sheet2!$B$2:$G$96,6,FALSE))=0,"",VLOOKUP(B1446,Sheet2!$B$2:$G$96,6,FALSE))</f>
        <v/>
      </c>
      <c r="M1446" t="b">
        <f t="shared" si="73"/>
        <v>1</v>
      </c>
      <c r="N1446">
        <v>152</v>
      </c>
      <c r="O1446" t="b">
        <f>VLOOKUP(A1446,Sheet2!$A$2:$G$74,5,FALSE)</f>
        <v>1</v>
      </c>
    </row>
    <row r="1447" spans="1:15" x14ac:dyDescent="0.25">
      <c r="A1447" s="6" t="s">
        <v>12</v>
      </c>
      <c r="B1447" t="str">
        <f>VLOOKUP($A1447,Sheet2!$A$2:$B$200,2,FALSE)</f>
        <v>Pb</v>
      </c>
      <c r="C1447" s="6" t="s">
        <v>121</v>
      </c>
      <c r="D1447" t="str">
        <f>VLOOKUP(A1447,Sheet2!$A$2:$G$96,3,FALSE)</f>
        <v>tungmetaller</v>
      </c>
      <c r="E1447" t="str">
        <f>VLOOKUP(A1447,Sheet2!$A$2:$G$96,4,FALSE)</f>
        <v>tungmetaller</v>
      </c>
      <c r="F1447" s="1">
        <v>45055</v>
      </c>
      <c r="G1447" t="str">
        <f t="shared" si="71"/>
        <v>inn</v>
      </c>
      <c r="H1447" s="6" t="s">
        <v>119</v>
      </c>
      <c r="I1447" t="b">
        <f t="shared" si="72"/>
        <v>1</v>
      </c>
      <c r="J1447" s="9" t="s">
        <v>119</v>
      </c>
      <c r="K1447">
        <f>IF(LEN(VLOOKUP(B1447,Sheet2!$B$2:$G$96,5,FALSE))=0,"",VLOOKUP(B1447,Sheet2!$B$2:$G$96,5,FALSE))</f>
        <v>50</v>
      </c>
      <c r="L1447" t="str">
        <f>IF(LEN(VLOOKUP(B1447,Sheet2!$B$2:$G$96,6,FALSE))=0,"",VLOOKUP(B1447,Sheet2!$B$2:$G$96,6,FALSE))</f>
        <v/>
      </c>
      <c r="M1447" t="b">
        <f t="shared" si="73"/>
        <v>1</v>
      </c>
      <c r="N1447">
        <v>152</v>
      </c>
      <c r="O1447" t="b">
        <f>VLOOKUP(A1447,Sheet2!$A$2:$G$74,5,FALSE)</f>
        <v>1</v>
      </c>
    </row>
    <row r="1448" spans="1:15" x14ac:dyDescent="0.25">
      <c r="A1448" s="6" t="s">
        <v>20</v>
      </c>
      <c r="B1448" t="str">
        <f>VLOOKUP($A1448,Sheet2!$A$2:$B$200,2,FALSE)</f>
        <v>Zn</v>
      </c>
      <c r="C1448" s="6" t="s">
        <v>121</v>
      </c>
      <c r="D1448" t="str">
        <f>VLOOKUP(A1448,Sheet2!$A$2:$G$96,3,FALSE)</f>
        <v>tungmetaller</v>
      </c>
      <c r="E1448" t="str">
        <f>VLOOKUP(A1448,Sheet2!$A$2:$G$96,4,FALSE)</f>
        <v>andre metaller</v>
      </c>
      <c r="F1448" s="1">
        <v>45055</v>
      </c>
      <c r="G1448" t="str">
        <f t="shared" si="71"/>
        <v>inn</v>
      </c>
      <c r="H1448" s="6" t="s">
        <v>119</v>
      </c>
      <c r="I1448" t="b">
        <f t="shared" si="72"/>
        <v>1</v>
      </c>
      <c r="J1448" s="9" t="s">
        <v>119</v>
      </c>
      <c r="K1448">
        <f>IF(LEN(VLOOKUP(B1448,Sheet2!$B$2:$G$96,5,FALSE))=0,"",VLOOKUP(B1448,Sheet2!$B$2:$G$96,5,FALSE))</f>
        <v>500</v>
      </c>
      <c r="L1448" t="str">
        <f>IF(LEN(VLOOKUP(B1448,Sheet2!$B$2:$G$96,6,FALSE))=0,"",VLOOKUP(B1448,Sheet2!$B$2:$G$96,6,FALSE))</f>
        <v/>
      </c>
      <c r="M1448" t="b">
        <f t="shared" si="73"/>
        <v>1</v>
      </c>
      <c r="N1448">
        <v>152</v>
      </c>
      <c r="O1448" t="b">
        <f>VLOOKUP(A1448,Sheet2!$A$2:$G$74,5,FALSE)</f>
        <v>1</v>
      </c>
    </row>
    <row r="1449" spans="1:15" x14ac:dyDescent="0.25">
      <c r="A1449" s="6" t="s">
        <v>99</v>
      </c>
      <c r="B1449" t="str">
        <f>VLOOKUP($A1449,Sheet2!$A$2:$B$200,2,FALSE)</f>
        <v>PCB 28</v>
      </c>
      <c r="C1449" s="6" t="s">
        <v>120</v>
      </c>
      <c r="D1449" t="str">
        <f>VLOOKUP(A1449,Sheet2!$A$2:$G$96,3,FALSE)</f>
        <v>org milj</v>
      </c>
      <c r="E1449" t="str">
        <f>VLOOKUP(A1449,Sheet2!$A$2:$G$96,4,FALSE)</f>
        <v>PCB</v>
      </c>
      <c r="F1449" s="1">
        <v>45055</v>
      </c>
      <c r="G1449" t="str">
        <f t="shared" si="71"/>
        <v>inn</v>
      </c>
      <c r="H1449" s="6" t="s">
        <v>268</v>
      </c>
      <c r="I1449" t="b">
        <f t="shared" si="72"/>
        <v>1</v>
      </c>
      <c r="J1449" s="9">
        <v>6.1600000000000002E-2</v>
      </c>
      <c r="K1449" t="str">
        <f>IF(LEN(VLOOKUP(B1449,Sheet2!$B$2:$G$96,5,FALSE))=0,"",VLOOKUP(B1449,Sheet2!$B$2:$G$96,5,FALSE))</f>
        <v/>
      </c>
      <c r="L1449" t="str">
        <f>IF(LEN(VLOOKUP(B1449,Sheet2!$B$2:$G$96,6,FALSE))=0,"",VLOOKUP(B1449,Sheet2!$B$2:$G$96,6,FALSE))</f>
        <v/>
      </c>
      <c r="M1449" t="b">
        <f t="shared" si="73"/>
        <v>0</v>
      </c>
      <c r="N1449">
        <v>152</v>
      </c>
      <c r="O1449" t="b">
        <f>VLOOKUP(A1449,Sheet2!$A$2:$G$74,5,FALSE)</f>
        <v>0</v>
      </c>
    </row>
    <row r="1450" spans="1:15" x14ac:dyDescent="0.25">
      <c r="A1450" s="6" t="s">
        <v>100</v>
      </c>
      <c r="B1450" t="str">
        <f>VLOOKUP($A1450,Sheet2!$A$2:$B$200,2,FALSE)</f>
        <v>PCB 52</v>
      </c>
      <c r="C1450" s="6" t="s">
        <v>120</v>
      </c>
      <c r="D1450" t="str">
        <f>VLOOKUP(A1450,Sheet2!$A$2:$G$96,3,FALSE)</f>
        <v>org milj</v>
      </c>
      <c r="E1450" t="str">
        <f>VLOOKUP(A1450,Sheet2!$A$2:$G$96,4,FALSE)</f>
        <v>PCB</v>
      </c>
      <c r="F1450" s="1">
        <v>45055</v>
      </c>
      <c r="G1450" t="str">
        <f t="shared" si="71"/>
        <v>inn</v>
      </c>
      <c r="H1450" s="6" t="s">
        <v>269</v>
      </c>
      <c r="I1450" t="b">
        <f t="shared" si="72"/>
        <v>1</v>
      </c>
      <c r="J1450" s="9">
        <v>2.4199999999999999E-2</v>
      </c>
      <c r="K1450" t="str">
        <f>IF(LEN(VLOOKUP(B1450,Sheet2!$B$2:$G$96,5,FALSE))=0,"",VLOOKUP(B1450,Sheet2!$B$2:$G$96,5,FALSE))</f>
        <v/>
      </c>
      <c r="L1450" t="str">
        <f>IF(LEN(VLOOKUP(B1450,Sheet2!$B$2:$G$96,6,FALSE))=0,"",VLOOKUP(B1450,Sheet2!$B$2:$G$96,6,FALSE))</f>
        <v/>
      </c>
      <c r="M1450" t="b">
        <f t="shared" si="73"/>
        <v>0</v>
      </c>
      <c r="N1450">
        <v>152</v>
      </c>
      <c r="O1450" t="b">
        <f>VLOOKUP(A1450,Sheet2!$A$2:$G$74,5,FALSE)</f>
        <v>0</v>
      </c>
    </row>
    <row r="1451" spans="1:15" x14ac:dyDescent="0.25">
      <c r="A1451" s="6" t="s">
        <v>101</v>
      </c>
      <c r="B1451" t="str">
        <f>VLOOKUP($A1451,Sheet2!$A$2:$B$200,2,FALSE)</f>
        <v>PCB 101</v>
      </c>
      <c r="C1451" s="6" t="s">
        <v>120</v>
      </c>
      <c r="D1451" t="str">
        <f>VLOOKUP(A1451,Sheet2!$A$2:$G$96,3,FALSE)</f>
        <v>org milj</v>
      </c>
      <c r="E1451" t="str">
        <f>VLOOKUP(A1451,Sheet2!$A$2:$G$96,4,FALSE)</f>
        <v>PCB</v>
      </c>
      <c r="F1451" s="1">
        <v>45055</v>
      </c>
      <c r="G1451" t="str">
        <f t="shared" si="71"/>
        <v>inn</v>
      </c>
      <c r="H1451" s="6" t="s">
        <v>270</v>
      </c>
      <c r="I1451" t="b">
        <f t="shared" si="72"/>
        <v>1</v>
      </c>
      <c r="J1451" s="9">
        <v>5.2500000000000003E-3</v>
      </c>
      <c r="K1451" t="str">
        <f>IF(LEN(VLOOKUP(B1451,Sheet2!$B$2:$G$96,5,FALSE))=0,"",VLOOKUP(B1451,Sheet2!$B$2:$G$96,5,FALSE))</f>
        <v/>
      </c>
      <c r="L1451" t="str">
        <f>IF(LEN(VLOOKUP(B1451,Sheet2!$B$2:$G$96,6,FALSE))=0,"",VLOOKUP(B1451,Sheet2!$B$2:$G$96,6,FALSE))</f>
        <v/>
      </c>
      <c r="M1451" t="b">
        <f t="shared" si="73"/>
        <v>0</v>
      </c>
      <c r="N1451">
        <v>152</v>
      </c>
      <c r="O1451" t="b">
        <f>VLOOKUP(A1451,Sheet2!$A$2:$G$74,5,FALSE)</f>
        <v>0</v>
      </c>
    </row>
    <row r="1452" spans="1:15" x14ac:dyDescent="0.25">
      <c r="A1452" s="6" t="s">
        <v>102</v>
      </c>
      <c r="B1452" t="str">
        <f>VLOOKUP($A1452,Sheet2!$A$2:$B$200,2,FALSE)</f>
        <v>PCB 118</v>
      </c>
      <c r="C1452" s="6" t="s">
        <v>120</v>
      </c>
      <c r="D1452" t="str">
        <f>VLOOKUP(A1452,Sheet2!$A$2:$G$96,3,FALSE)</f>
        <v>org milj</v>
      </c>
      <c r="E1452" t="str">
        <f>VLOOKUP(A1452,Sheet2!$A$2:$G$96,4,FALSE)</f>
        <v>PCB</v>
      </c>
      <c r="F1452" s="1">
        <v>45055</v>
      </c>
      <c r="G1452" t="str">
        <f t="shared" si="71"/>
        <v>inn</v>
      </c>
      <c r="H1452" s="6" t="s">
        <v>139</v>
      </c>
      <c r="I1452" t="b">
        <f t="shared" si="72"/>
        <v>1</v>
      </c>
      <c r="J1452" s="9">
        <v>4.4000000000000003E-3</v>
      </c>
      <c r="K1452" t="str">
        <f>IF(LEN(VLOOKUP(B1452,Sheet2!$B$2:$G$96,5,FALSE))=0,"",VLOOKUP(B1452,Sheet2!$B$2:$G$96,5,FALSE))</f>
        <v/>
      </c>
      <c r="L1452" t="str">
        <f>IF(LEN(VLOOKUP(B1452,Sheet2!$B$2:$G$96,6,FALSE))=0,"",VLOOKUP(B1452,Sheet2!$B$2:$G$96,6,FALSE))</f>
        <v/>
      </c>
      <c r="M1452" t="b">
        <f t="shared" si="73"/>
        <v>0</v>
      </c>
      <c r="N1452">
        <v>152</v>
      </c>
      <c r="O1452" t="b">
        <f>VLOOKUP(A1452,Sheet2!$A$2:$G$74,5,FALSE)</f>
        <v>0</v>
      </c>
    </row>
    <row r="1453" spans="1:15" x14ac:dyDescent="0.25">
      <c r="A1453" s="6" t="s">
        <v>103</v>
      </c>
      <c r="B1453" t="str">
        <f>VLOOKUP($A1453,Sheet2!$A$2:$B$200,2,FALSE)</f>
        <v>PCB 138</v>
      </c>
      <c r="C1453" s="6" t="s">
        <v>120</v>
      </c>
      <c r="D1453" t="str">
        <f>VLOOKUP(A1453,Sheet2!$A$2:$G$96,3,FALSE)</f>
        <v>org milj</v>
      </c>
      <c r="E1453" t="str">
        <f>VLOOKUP(A1453,Sheet2!$A$2:$G$96,4,FALSE)</f>
        <v>PCB</v>
      </c>
      <c r="F1453" s="1">
        <v>45055</v>
      </c>
      <c r="G1453" t="str">
        <f t="shared" si="71"/>
        <v>inn</v>
      </c>
      <c r="H1453" s="6" t="s">
        <v>271</v>
      </c>
      <c r="I1453" t="b">
        <f t="shared" si="72"/>
        <v>1</v>
      </c>
      <c r="J1453" s="9">
        <v>6.0000000000000001E-3</v>
      </c>
      <c r="K1453" t="str">
        <f>IF(LEN(VLOOKUP(B1453,Sheet2!$B$2:$G$96,5,FALSE))=0,"",VLOOKUP(B1453,Sheet2!$B$2:$G$96,5,FALSE))</f>
        <v/>
      </c>
      <c r="L1453" t="str">
        <f>IF(LEN(VLOOKUP(B1453,Sheet2!$B$2:$G$96,6,FALSE))=0,"",VLOOKUP(B1453,Sheet2!$B$2:$G$96,6,FALSE))</f>
        <v/>
      </c>
      <c r="M1453" t="b">
        <f t="shared" si="73"/>
        <v>0</v>
      </c>
      <c r="N1453">
        <v>152</v>
      </c>
      <c r="O1453" t="b">
        <f>VLOOKUP(A1453,Sheet2!$A$2:$G$74,5,FALSE)</f>
        <v>0</v>
      </c>
    </row>
    <row r="1454" spans="1:15" x14ac:dyDescent="0.25">
      <c r="A1454" s="6" t="s">
        <v>104</v>
      </c>
      <c r="B1454" t="str">
        <f>VLOOKUP($A1454,Sheet2!$A$2:$B$200,2,FALSE)</f>
        <v>PCB 153</v>
      </c>
      <c r="C1454" s="6" t="s">
        <v>120</v>
      </c>
      <c r="D1454" t="str">
        <f>VLOOKUP(A1454,Sheet2!$A$2:$G$96,3,FALSE)</f>
        <v>org milj</v>
      </c>
      <c r="E1454" t="str">
        <f>VLOOKUP(A1454,Sheet2!$A$2:$G$96,4,FALSE)</f>
        <v>PCB</v>
      </c>
      <c r="F1454" s="1">
        <v>45055</v>
      </c>
      <c r="G1454" t="str">
        <f t="shared" si="71"/>
        <v>inn</v>
      </c>
      <c r="H1454" s="6" t="s">
        <v>272</v>
      </c>
      <c r="I1454" t="b">
        <f t="shared" si="72"/>
        <v>1</v>
      </c>
      <c r="J1454" s="9">
        <v>6.6E-3</v>
      </c>
      <c r="K1454" t="str">
        <f>IF(LEN(VLOOKUP(B1454,Sheet2!$B$2:$G$96,5,FALSE))=0,"",VLOOKUP(B1454,Sheet2!$B$2:$G$96,5,FALSE))</f>
        <v/>
      </c>
      <c r="L1454" t="str">
        <f>IF(LEN(VLOOKUP(B1454,Sheet2!$B$2:$G$96,6,FALSE))=0,"",VLOOKUP(B1454,Sheet2!$B$2:$G$96,6,FALSE))</f>
        <v/>
      </c>
      <c r="M1454" t="b">
        <f t="shared" si="73"/>
        <v>0</v>
      </c>
      <c r="N1454">
        <v>152</v>
      </c>
      <c r="O1454" t="b">
        <f>VLOOKUP(A1454,Sheet2!$A$2:$G$74,5,FALSE)</f>
        <v>0</v>
      </c>
    </row>
    <row r="1455" spans="1:15" x14ac:dyDescent="0.25">
      <c r="A1455" s="6" t="s">
        <v>105</v>
      </c>
      <c r="B1455" t="str">
        <f>VLOOKUP($A1455,Sheet2!$A$2:$B$200,2,FALSE)</f>
        <v>PCB 180</v>
      </c>
      <c r="C1455" s="6" t="s">
        <v>120</v>
      </c>
      <c r="D1455" t="str">
        <f>VLOOKUP(A1455,Sheet2!$A$2:$G$96,3,FALSE)</f>
        <v>org milj</v>
      </c>
      <c r="E1455" t="str">
        <f>VLOOKUP(A1455,Sheet2!$A$2:$G$96,4,FALSE)</f>
        <v>PCB</v>
      </c>
      <c r="F1455" s="1">
        <v>45055</v>
      </c>
      <c r="G1455" t="str">
        <f t="shared" si="71"/>
        <v>inn</v>
      </c>
      <c r="H1455" s="6" t="s">
        <v>273</v>
      </c>
      <c r="I1455" t="b">
        <f t="shared" si="72"/>
        <v>1</v>
      </c>
      <c r="J1455" s="9">
        <v>4.7499999999999999E-3</v>
      </c>
      <c r="K1455">
        <f>IF(LEN(VLOOKUP(B1455,Sheet2!$B$2:$G$96,5,FALSE))=0,"",VLOOKUP(B1455,Sheet2!$B$2:$G$96,5,FALSE))</f>
        <v>500</v>
      </c>
      <c r="L1455" t="str">
        <f>IF(LEN(VLOOKUP(B1455,Sheet2!$B$2:$G$96,6,FALSE))=0,"",VLOOKUP(B1455,Sheet2!$B$2:$G$96,6,FALSE))</f>
        <v/>
      </c>
      <c r="M1455" t="b">
        <f t="shared" si="73"/>
        <v>0</v>
      </c>
      <c r="N1455">
        <v>152</v>
      </c>
      <c r="O1455" t="b">
        <f>VLOOKUP(A1455,Sheet2!$A$2:$G$74,5,FALSE)</f>
        <v>0</v>
      </c>
    </row>
    <row r="1456" spans="1:15" x14ac:dyDescent="0.25">
      <c r="A1456" s="6" t="s">
        <v>106</v>
      </c>
      <c r="B1456" t="str">
        <f>VLOOKUP($A1456,Sheet2!$A$2:$B$200,2,FALSE)</f>
        <v>Sum PCB-7</v>
      </c>
      <c r="C1456" s="6" t="s">
        <v>120</v>
      </c>
      <c r="D1456" t="str">
        <f>VLOOKUP(A1456,Sheet2!$A$2:$G$96,3,FALSE)</f>
        <v>org milj</v>
      </c>
      <c r="E1456" t="str">
        <f>VLOOKUP(A1456,Sheet2!$A$2:$G$96,4,FALSE)</f>
        <v>PCB</v>
      </c>
      <c r="F1456" s="1">
        <v>45055</v>
      </c>
      <c r="G1456" t="str">
        <f t="shared" si="71"/>
        <v>inn</v>
      </c>
      <c r="H1456" s="6" t="s">
        <v>274</v>
      </c>
      <c r="I1456" t="b">
        <f t="shared" si="72"/>
        <v>1</v>
      </c>
      <c r="J1456" s="9">
        <v>5.6399999999999999E-2</v>
      </c>
      <c r="K1456" t="str">
        <f>IF(LEN(VLOOKUP(B1456,Sheet2!$B$2:$G$96,5,FALSE))=0,"",VLOOKUP(B1456,Sheet2!$B$2:$G$96,5,FALSE))</f>
        <v/>
      </c>
      <c r="L1456" t="str">
        <f>IF(LEN(VLOOKUP(B1456,Sheet2!$B$2:$G$96,6,FALSE))=0,"",VLOOKUP(B1456,Sheet2!$B$2:$G$96,6,FALSE))</f>
        <v/>
      </c>
      <c r="M1456" t="b">
        <f t="shared" si="73"/>
        <v>0</v>
      </c>
      <c r="N1456">
        <v>152</v>
      </c>
      <c r="O1456" t="b">
        <f>VLOOKUP(A1456,Sheet2!$A$2:$G$74,5,FALSE)</f>
        <v>0</v>
      </c>
    </row>
    <row r="1457" spans="1:15" x14ac:dyDescent="0.25">
      <c r="A1457" s="6" t="s">
        <v>99</v>
      </c>
      <c r="B1457" t="str">
        <f>VLOOKUP($A1457,Sheet2!$A$2:$B$200,2,FALSE)</f>
        <v>PCB 28</v>
      </c>
      <c r="C1457" s="6" t="s">
        <v>121</v>
      </c>
      <c r="D1457" t="str">
        <f>VLOOKUP(A1457,Sheet2!$A$2:$G$96,3,FALSE)</f>
        <v>org milj</v>
      </c>
      <c r="E1457" t="str">
        <f>VLOOKUP(A1457,Sheet2!$A$2:$G$96,4,FALSE)</f>
        <v>PCB</v>
      </c>
      <c r="F1457" s="1">
        <v>45055</v>
      </c>
      <c r="G1457" t="str">
        <f t="shared" si="71"/>
        <v>inn</v>
      </c>
      <c r="H1457" s="6" t="s">
        <v>119</v>
      </c>
      <c r="I1457" t="b">
        <f t="shared" si="72"/>
        <v>1</v>
      </c>
      <c r="J1457" s="9" t="s">
        <v>119</v>
      </c>
      <c r="K1457" t="str">
        <f>IF(LEN(VLOOKUP(B1457,Sheet2!$B$2:$G$96,5,FALSE))=0,"",VLOOKUP(B1457,Sheet2!$B$2:$G$96,5,FALSE))</f>
        <v/>
      </c>
      <c r="L1457" t="str">
        <f>IF(LEN(VLOOKUP(B1457,Sheet2!$B$2:$G$96,6,FALSE))=0,"",VLOOKUP(B1457,Sheet2!$B$2:$G$96,6,FALSE))</f>
        <v/>
      </c>
      <c r="M1457" t="b">
        <f t="shared" si="73"/>
        <v>0</v>
      </c>
      <c r="N1457">
        <v>152</v>
      </c>
      <c r="O1457" t="b">
        <f>VLOOKUP(A1457,Sheet2!$A$2:$G$74,5,FALSE)</f>
        <v>0</v>
      </c>
    </row>
    <row r="1458" spans="1:15" x14ac:dyDescent="0.25">
      <c r="A1458" s="6" t="s">
        <v>100</v>
      </c>
      <c r="B1458" t="str">
        <f>VLOOKUP($A1458,Sheet2!$A$2:$B$200,2,FALSE)</f>
        <v>PCB 52</v>
      </c>
      <c r="C1458" s="6" t="s">
        <v>121</v>
      </c>
      <c r="D1458" t="str">
        <f>VLOOKUP(A1458,Sheet2!$A$2:$G$96,3,FALSE)</f>
        <v>org milj</v>
      </c>
      <c r="E1458" t="str">
        <f>VLOOKUP(A1458,Sheet2!$A$2:$G$96,4,FALSE)</f>
        <v>PCB</v>
      </c>
      <c r="F1458" s="1">
        <v>45055</v>
      </c>
      <c r="G1458" t="str">
        <f t="shared" si="71"/>
        <v>inn</v>
      </c>
      <c r="H1458" s="6" t="s">
        <v>119</v>
      </c>
      <c r="I1458" t="b">
        <f t="shared" si="72"/>
        <v>1</v>
      </c>
      <c r="J1458" s="9" t="s">
        <v>119</v>
      </c>
      <c r="K1458" t="str">
        <f>IF(LEN(VLOOKUP(B1458,Sheet2!$B$2:$G$96,5,FALSE))=0,"",VLOOKUP(B1458,Sheet2!$B$2:$G$96,5,FALSE))</f>
        <v/>
      </c>
      <c r="L1458" t="str">
        <f>IF(LEN(VLOOKUP(B1458,Sheet2!$B$2:$G$96,6,FALSE))=0,"",VLOOKUP(B1458,Sheet2!$B$2:$G$96,6,FALSE))</f>
        <v/>
      </c>
      <c r="M1458" t="b">
        <f t="shared" si="73"/>
        <v>0</v>
      </c>
      <c r="N1458">
        <v>152</v>
      </c>
      <c r="O1458" t="b">
        <f>VLOOKUP(A1458,Sheet2!$A$2:$G$74,5,FALSE)</f>
        <v>0</v>
      </c>
    </row>
    <row r="1459" spans="1:15" x14ac:dyDescent="0.25">
      <c r="A1459" s="6" t="s">
        <v>101</v>
      </c>
      <c r="B1459" t="str">
        <f>VLOOKUP($A1459,Sheet2!$A$2:$B$200,2,FALSE)</f>
        <v>PCB 101</v>
      </c>
      <c r="C1459" s="6" t="s">
        <v>121</v>
      </c>
      <c r="D1459" t="str">
        <f>VLOOKUP(A1459,Sheet2!$A$2:$G$96,3,FALSE)</f>
        <v>org milj</v>
      </c>
      <c r="E1459" t="str">
        <f>VLOOKUP(A1459,Sheet2!$A$2:$G$96,4,FALSE)</f>
        <v>PCB</v>
      </c>
      <c r="F1459" s="1">
        <v>45055</v>
      </c>
      <c r="G1459" t="str">
        <f t="shared" si="71"/>
        <v>inn</v>
      </c>
      <c r="H1459" s="6" t="s">
        <v>119</v>
      </c>
      <c r="I1459" t="b">
        <f t="shared" si="72"/>
        <v>1</v>
      </c>
      <c r="J1459" s="9" t="s">
        <v>119</v>
      </c>
      <c r="K1459" t="str">
        <f>IF(LEN(VLOOKUP(B1459,Sheet2!$B$2:$G$96,5,FALSE))=0,"",VLOOKUP(B1459,Sheet2!$B$2:$G$96,5,FALSE))</f>
        <v/>
      </c>
      <c r="L1459" t="str">
        <f>IF(LEN(VLOOKUP(B1459,Sheet2!$B$2:$G$96,6,FALSE))=0,"",VLOOKUP(B1459,Sheet2!$B$2:$G$96,6,FALSE))</f>
        <v/>
      </c>
      <c r="M1459" t="b">
        <f t="shared" si="73"/>
        <v>0</v>
      </c>
      <c r="N1459">
        <v>152</v>
      </c>
      <c r="O1459" t="b">
        <f>VLOOKUP(A1459,Sheet2!$A$2:$G$74,5,FALSE)</f>
        <v>0</v>
      </c>
    </row>
    <row r="1460" spans="1:15" x14ac:dyDescent="0.25">
      <c r="A1460" s="6" t="s">
        <v>102</v>
      </c>
      <c r="B1460" t="str">
        <f>VLOOKUP($A1460,Sheet2!$A$2:$B$200,2,FALSE)</f>
        <v>PCB 118</v>
      </c>
      <c r="C1460" s="6" t="s">
        <v>121</v>
      </c>
      <c r="D1460" t="str">
        <f>VLOOKUP(A1460,Sheet2!$A$2:$G$96,3,FALSE)</f>
        <v>org milj</v>
      </c>
      <c r="E1460" t="str">
        <f>VLOOKUP(A1460,Sheet2!$A$2:$G$96,4,FALSE)</f>
        <v>PCB</v>
      </c>
      <c r="F1460" s="1">
        <v>45055</v>
      </c>
      <c r="G1460" t="str">
        <f t="shared" si="71"/>
        <v>inn</v>
      </c>
      <c r="H1460" s="6" t="s">
        <v>119</v>
      </c>
      <c r="I1460" t="b">
        <f t="shared" si="72"/>
        <v>1</v>
      </c>
      <c r="J1460" s="9" t="s">
        <v>119</v>
      </c>
      <c r="K1460" t="str">
        <f>IF(LEN(VLOOKUP(B1460,Sheet2!$B$2:$G$96,5,FALSE))=0,"",VLOOKUP(B1460,Sheet2!$B$2:$G$96,5,FALSE))</f>
        <v/>
      </c>
      <c r="L1460" t="str">
        <f>IF(LEN(VLOOKUP(B1460,Sheet2!$B$2:$G$96,6,FALSE))=0,"",VLOOKUP(B1460,Sheet2!$B$2:$G$96,6,FALSE))</f>
        <v/>
      </c>
      <c r="M1460" t="b">
        <f t="shared" si="73"/>
        <v>0</v>
      </c>
      <c r="N1460">
        <v>152</v>
      </c>
      <c r="O1460" t="b">
        <f>VLOOKUP(A1460,Sheet2!$A$2:$G$74,5,FALSE)</f>
        <v>0</v>
      </c>
    </row>
    <row r="1461" spans="1:15" x14ac:dyDescent="0.25">
      <c r="A1461" s="6" t="s">
        <v>103</v>
      </c>
      <c r="B1461" t="str">
        <f>VLOOKUP($A1461,Sheet2!$A$2:$B$200,2,FALSE)</f>
        <v>PCB 138</v>
      </c>
      <c r="C1461" s="6" t="s">
        <v>121</v>
      </c>
      <c r="D1461" t="str">
        <f>VLOOKUP(A1461,Sheet2!$A$2:$G$96,3,FALSE)</f>
        <v>org milj</v>
      </c>
      <c r="E1461" t="str">
        <f>VLOOKUP(A1461,Sheet2!$A$2:$G$96,4,FALSE)</f>
        <v>PCB</v>
      </c>
      <c r="F1461" s="1">
        <v>45055</v>
      </c>
      <c r="G1461" t="str">
        <f t="shared" si="71"/>
        <v>inn</v>
      </c>
      <c r="H1461" s="6" t="s">
        <v>119</v>
      </c>
      <c r="I1461" t="b">
        <f t="shared" si="72"/>
        <v>1</v>
      </c>
      <c r="J1461" s="9" t="s">
        <v>119</v>
      </c>
      <c r="K1461" t="str">
        <f>IF(LEN(VLOOKUP(B1461,Sheet2!$B$2:$G$96,5,FALSE))=0,"",VLOOKUP(B1461,Sheet2!$B$2:$G$96,5,FALSE))</f>
        <v/>
      </c>
      <c r="L1461" t="str">
        <f>IF(LEN(VLOOKUP(B1461,Sheet2!$B$2:$G$96,6,FALSE))=0,"",VLOOKUP(B1461,Sheet2!$B$2:$G$96,6,FALSE))</f>
        <v/>
      </c>
      <c r="M1461" t="b">
        <f t="shared" si="73"/>
        <v>0</v>
      </c>
      <c r="N1461">
        <v>152</v>
      </c>
      <c r="O1461" t="b">
        <f>VLOOKUP(A1461,Sheet2!$A$2:$G$74,5,FALSE)</f>
        <v>0</v>
      </c>
    </row>
    <row r="1462" spans="1:15" x14ac:dyDescent="0.25">
      <c r="A1462" s="6" t="s">
        <v>104</v>
      </c>
      <c r="B1462" t="str">
        <f>VLOOKUP($A1462,Sheet2!$A$2:$B$200,2,FALSE)</f>
        <v>PCB 153</v>
      </c>
      <c r="C1462" s="6" t="s">
        <v>121</v>
      </c>
      <c r="D1462" t="str">
        <f>VLOOKUP(A1462,Sheet2!$A$2:$G$96,3,FALSE)</f>
        <v>org milj</v>
      </c>
      <c r="E1462" t="str">
        <f>VLOOKUP(A1462,Sheet2!$A$2:$G$96,4,FALSE)</f>
        <v>PCB</v>
      </c>
      <c r="F1462" s="1">
        <v>45055</v>
      </c>
      <c r="G1462" t="str">
        <f t="shared" si="71"/>
        <v>inn</v>
      </c>
      <c r="H1462" s="6" t="s">
        <v>119</v>
      </c>
      <c r="I1462" t="b">
        <f t="shared" si="72"/>
        <v>1</v>
      </c>
      <c r="J1462" s="9" t="s">
        <v>119</v>
      </c>
      <c r="K1462" t="str">
        <f>IF(LEN(VLOOKUP(B1462,Sheet2!$B$2:$G$96,5,FALSE))=0,"",VLOOKUP(B1462,Sheet2!$B$2:$G$96,5,FALSE))</f>
        <v/>
      </c>
      <c r="L1462" t="str">
        <f>IF(LEN(VLOOKUP(B1462,Sheet2!$B$2:$G$96,6,FALSE))=0,"",VLOOKUP(B1462,Sheet2!$B$2:$G$96,6,FALSE))</f>
        <v/>
      </c>
      <c r="M1462" t="b">
        <f t="shared" si="73"/>
        <v>0</v>
      </c>
      <c r="N1462">
        <v>152</v>
      </c>
      <c r="O1462" t="b">
        <f>VLOOKUP(A1462,Sheet2!$A$2:$G$74,5,FALSE)</f>
        <v>0</v>
      </c>
    </row>
    <row r="1463" spans="1:15" x14ac:dyDescent="0.25">
      <c r="A1463" s="6" t="s">
        <v>105</v>
      </c>
      <c r="B1463" t="str">
        <f>VLOOKUP($A1463,Sheet2!$A$2:$B$200,2,FALSE)</f>
        <v>PCB 180</v>
      </c>
      <c r="C1463" s="6" t="s">
        <v>121</v>
      </c>
      <c r="D1463" t="str">
        <f>VLOOKUP(A1463,Sheet2!$A$2:$G$96,3,FALSE)</f>
        <v>org milj</v>
      </c>
      <c r="E1463" t="str">
        <f>VLOOKUP(A1463,Sheet2!$A$2:$G$96,4,FALSE)</f>
        <v>PCB</v>
      </c>
      <c r="F1463" s="1">
        <v>45055</v>
      </c>
      <c r="G1463" t="str">
        <f t="shared" si="71"/>
        <v>inn</v>
      </c>
      <c r="H1463" s="6" t="s">
        <v>119</v>
      </c>
      <c r="I1463" t="b">
        <f t="shared" si="72"/>
        <v>1</v>
      </c>
      <c r="J1463" s="9" t="s">
        <v>119</v>
      </c>
      <c r="K1463">
        <f>IF(LEN(VLOOKUP(B1463,Sheet2!$B$2:$G$96,5,FALSE))=0,"",VLOOKUP(B1463,Sheet2!$B$2:$G$96,5,FALSE))</f>
        <v>500</v>
      </c>
      <c r="L1463" t="str">
        <f>IF(LEN(VLOOKUP(B1463,Sheet2!$B$2:$G$96,6,FALSE))=0,"",VLOOKUP(B1463,Sheet2!$B$2:$G$96,6,FALSE))</f>
        <v/>
      </c>
      <c r="M1463" t="b">
        <f t="shared" si="73"/>
        <v>1</v>
      </c>
      <c r="N1463">
        <v>152</v>
      </c>
      <c r="O1463" t="b">
        <f>VLOOKUP(A1463,Sheet2!$A$2:$G$74,5,FALSE)</f>
        <v>0</v>
      </c>
    </row>
    <row r="1464" spans="1:15" x14ac:dyDescent="0.25">
      <c r="A1464" s="6" t="s">
        <v>106</v>
      </c>
      <c r="B1464" t="str">
        <f>VLOOKUP($A1464,Sheet2!$A$2:$B$200,2,FALSE)</f>
        <v>Sum PCB-7</v>
      </c>
      <c r="C1464" s="6" t="s">
        <v>121</v>
      </c>
      <c r="D1464" t="str">
        <f>VLOOKUP(A1464,Sheet2!$A$2:$G$96,3,FALSE)</f>
        <v>org milj</v>
      </c>
      <c r="E1464" t="str">
        <f>VLOOKUP(A1464,Sheet2!$A$2:$G$96,4,FALSE)</f>
        <v>PCB</v>
      </c>
      <c r="F1464" s="1">
        <v>45055</v>
      </c>
      <c r="G1464" t="str">
        <f t="shared" si="71"/>
        <v>inn</v>
      </c>
      <c r="H1464" s="6" t="s">
        <v>119</v>
      </c>
      <c r="I1464" t="b">
        <f t="shared" si="72"/>
        <v>1</v>
      </c>
      <c r="J1464" s="9" t="s">
        <v>119</v>
      </c>
      <c r="K1464" t="str">
        <f>IF(LEN(VLOOKUP(B1464,Sheet2!$B$2:$G$96,5,FALSE))=0,"",VLOOKUP(B1464,Sheet2!$B$2:$G$96,5,FALSE))</f>
        <v/>
      </c>
      <c r="L1464" t="str">
        <f>IF(LEN(VLOOKUP(B1464,Sheet2!$B$2:$G$96,6,FALSE))=0,"",VLOOKUP(B1464,Sheet2!$B$2:$G$96,6,FALSE))</f>
        <v/>
      </c>
      <c r="M1464" t="b">
        <f t="shared" si="73"/>
        <v>0</v>
      </c>
      <c r="N1464">
        <v>152</v>
      </c>
      <c r="O1464" t="b">
        <f>VLOOKUP(A1464,Sheet2!$A$2:$G$74,5,FALSE)</f>
        <v>0</v>
      </c>
    </row>
    <row r="1465" spans="1:15" x14ac:dyDescent="0.25">
      <c r="A1465" s="6" t="s">
        <v>107</v>
      </c>
      <c r="B1465" t="str">
        <f>VLOOKUP($A1465,Sheet2!$A$2:$B$200,2,FALSE)</f>
        <v>Nap</v>
      </c>
      <c r="C1465" s="6" t="s">
        <v>121</v>
      </c>
      <c r="D1465" t="str">
        <f>VLOOKUP(A1465,Sheet2!$A$2:$G$96,3,FALSE)</f>
        <v>org milj</v>
      </c>
      <c r="E1465" t="str">
        <f>VLOOKUP(A1465,Sheet2!$A$2:$G$96,4,FALSE)</f>
        <v>PAH</v>
      </c>
      <c r="F1465" s="1">
        <v>45055</v>
      </c>
      <c r="G1465" t="str">
        <f t="shared" si="71"/>
        <v>inn</v>
      </c>
      <c r="H1465" s="6" t="s">
        <v>119</v>
      </c>
      <c r="I1465" t="b">
        <f t="shared" si="72"/>
        <v>1</v>
      </c>
      <c r="J1465" s="9" t="s">
        <v>119</v>
      </c>
      <c r="K1465" t="str">
        <f>IF(LEN(VLOOKUP(B1465,Sheet2!$B$2:$G$96,5,FALSE))=0,"",VLOOKUP(B1465,Sheet2!$B$2:$G$96,5,FALSE))</f>
        <v/>
      </c>
      <c r="L1465" t="str">
        <f>IF(LEN(VLOOKUP(B1465,Sheet2!$B$2:$G$96,6,FALSE))=0,"",VLOOKUP(B1465,Sheet2!$B$2:$G$96,6,FALSE))</f>
        <v/>
      </c>
      <c r="M1465" t="b">
        <f t="shared" si="73"/>
        <v>0</v>
      </c>
      <c r="N1465">
        <v>152</v>
      </c>
      <c r="O1465" t="b">
        <f>VLOOKUP(A1465,Sheet2!$A$2:$G$74,5,FALSE)</f>
        <v>0</v>
      </c>
    </row>
    <row r="1466" spans="1:15" x14ac:dyDescent="0.25">
      <c r="A1466" s="6" t="s">
        <v>108</v>
      </c>
      <c r="B1466" t="str">
        <f>VLOOKUP($A1466,Sheet2!$A$2:$B$200,2,FALSE)</f>
        <v>Acy</v>
      </c>
      <c r="C1466" s="6" t="s">
        <v>121</v>
      </c>
      <c r="D1466" t="str">
        <f>VLOOKUP(A1466,Sheet2!$A$2:$G$96,3,FALSE)</f>
        <v>org milj</v>
      </c>
      <c r="E1466" t="str">
        <f>VLOOKUP(A1466,Sheet2!$A$2:$G$96,4,FALSE)</f>
        <v>PAH</v>
      </c>
      <c r="F1466" s="1">
        <v>45055</v>
      </c>
      <c r="G1466" t="str">
        <f t="shared" si="71"/>
        <v>inn</v>
      </c>
      <c r="H1466" s="6" t="s">
        <v>119</v>
      </c>
      <c r="I1466" t="b">
        <f t="shared" si="72"/>
        <v>1</v>
      </c>
      <c r="J1466" s="9" t="s">
        <v>119</v>
      </c>
      <c r="K1466" t="str">
        <f>IF(LEN(VLOOKUP(B1466,Sheet2!$B$2:$G$96,5,FALSE))=0,"",VLOOKUP(B1466,Sheet2!$B$2:$G$96,5,FALSE))</f>
        <v/>
      </c>
      <c r="L1466" t="str">
        <f>IF(LEN(VLOOKUP(B1466,Sheet2!$B$2:$G$96,6,FALSE))=0,"",VLOOKUP(B1466,Sheet2!$B$2:$G$96,6,FALSE))</f>
        <v/>
      </c>
      <c r="M1466" t="b">
        <f t="shared" si="73"/>
        <v>0</v>
      </c>
      <c r="N1466">
        <v>152</v>
      </c>
      <c r="O1466" t="b">
        <f>VLOOKUP(A1466,Sheet2!$A$2:$G$74,5,FALSE)</f>
        <v>0</v>
      </c>
    </row>
    <row r="1467" spans="1:15" x14ac:dyDescent="0.25">
      <c r="A1467" s="6" t="s">
        <v>109</v>
      </c>
      <c r="B1467" t="str">
        <f>VLOOKUP($A1467,Sheet2!$A$2:$B$200,2,FALSE)</f>
        <v>Ace</v>
      </c>
      <c r="C1467" s="6" t="s">
        <v>121</v>
      </c>
      <c r="D1467" t="str">
        <f>VLOOKUP(A1467,Sheet2!$A$2:$G$96,3,FALSE)</f>
        <v>org milj</v>
      </c>
      <c r="E1467" t="str">
        <f>VLOOKUP(A1467,Sheet2!$A$2:$G$96,4,FALSE)</f>
        <v>PAH</v>
      </c>
      <c r="F1467" s="1">
        <v>45055</v>
      </c>
      <c r="G1467" t="str">
        <f t="shared" si="71"/>
        <v>inn</v>
      </c>
      <c r="H1467" s="6" t="s">
        <v>119</v>
      </c>
      <c r="I1467" t="b">
        <f t="shared" si="72"/>
        <v>1</v>
      </c>
      <c r="J1467" s="9" t="s">
        <v>119</v>
      </c>
      <c r="K1467" t="str">
        <f>IF(LEN(VLOOKUP(B1467,Sheet2!$B$2:$G$96,5,FALSE))=0,"",VLOOKUP(B1467,Sheet2!$B$2:$G$96,5,FALSE))</f>
        <v/>
      </c>
      <c r="L1467" t="str">
        <f>IF(LEN(VLOOKUP(B1467,Sheet2!$B$2:$G$96,6,FALSE))=0,"",VLOOKUP(B1467,Sheet2!$B$2:$G$96,6,FALSE))</f>
        <v/>
      </c>
      <c r="M1467" t="b">
        <f t="shared" si="73"/>
        <v>0</v>
      </c>
      <c r="N1467">
        <v>152</v>
      </c>
      <c r="O1467" t="b">
        <f>VLOOKUP(A1467,Sheet2!$A$2:$G$74,5,FALSE)</f>
        <v>0</v>
      </c>
    </row>
    <row r="1468" spans="1:15" x14ac:dyDescent="0.25">
      <c r="A1468" s="6" t="s">
        <v>110</v>
      </c>
      <c r="B1468" t="str">
        <f>VLOOKUP($A1468,Sheet2!$A$2:$B$200,2,FALSE)</f>
        <v>Flu</v>
      </c>
      <c r="C1468" s="6" t="s">
        <v>121</v>
      </c>
      <c r="D1468" t="str">
        <f>VLOOKUP(A1468,Sheet2!$A$2:$G$96,3,FALSE)</f>
        <v>org milj</v>
      </c>
      <c r="E1468" t="str">
        <f>VLOOKUP(A1468,Sheet2!$A$2:$G$96,4,FALSE)</f>
        <v>PAH</v>
      </c>
      <c r="F1468" s="1">
        <v>45055</v>
      </c>
      <c r="G1468" t="str">
        <f t="shared" si="71"/>
        <v>inn</v>
      </c>
      <c r="H1468" s="6" t="s">
        <v>119</v>
      </c>
      <c r="I1468" t="b">
        <f t="shared" si="72"/>
        <v>1</v>
      </c>
      <c r="J1468" s="9" t="s">
        <v>119</v>
      </c>
      <c r="K1468" t="str">
        <f>IF(LEN(VLOOKUP(B1468,Sheet2!$B$2:$G$96,5,FALSE))=0,"",VLOOKUP(B1468,Sheet2!$B$2:$G$96,5,FALSE))</f>
        <v/>
      </c>
      <c r="L1468" t="str">
        <f>IF(LEN(VLOOKUP(B1468,Sheet2!$B$2:$G$96,6,FALSE))=0,"",VLOOKUP(B1468,Sheet2!$B$2:$G$96,6,FALSE))</f>
        <v/>
      </c>
      <c r="M1468" t="b">
        <f t="shared" si="73"/>
        <v>0</v>
      </c>
      <c r="N1468">
        <v>152</v>
      </c>
      <c r="O1468" t="b">
        <f>VLOOKUP(A1468,Sheet2!$A$2:$G$74,5,FALSE)</f>
        <v>0</v>
      </c>
    </row>
    <row r="1469" spans="1:15" x14ac:dyDescent="0.25">
      <c r="A1469" s="6" t="s">
        <v>111</v>
      </c>
      <c r="B1469" t="str">
        <f>VLOOKUP($A1469,Sheet2!$A$2:$B$200,2,FALSE)</f>
        <v>Phen</v>
      </c>
      <c r="C1469" s="6" t="s">
        <v>121</v>
      </c>
      <c r="D1469" t="str">
        <f>VLOOKUP(A1469,Sheet2!$A$2:$G$96,3,FALSE)</f>
        <v>org milj</v>
      </c>
      <c r="E1469" t="str">
        <f>VLOOKUP(A1469,Sheet2!$A$2:$G$96,4,FALSE)</f>
        <v>PAH</v>
      </c>
      <c r="F1469" s="1">
        <v>45055</v>
      </c>
      <c r="G1469" t="str">
        <f t="shared" si="71"/>
        <v>inn</v>
      </c>
      <c r="H1469" s="6" t="s">
        <v>119</v>
      </c>
      <c r="I1469" t="b">
        <f t="shared" si="72"/>
        <v>1</v>
      </c>
      <c r="J1469" s="9" t="s">
        <v>119</v>
      </c>
      <c r="K1469" t="str">
        <f>IF(LEN(VLOOKUP(B1469,Sheet2!$B$2:$G$96,5,FALSE))=0,"",VLOOKUP(B1469,Sheet2!$B$2:$G$96,5,FALSE))</f>
        <v/>
      </c>
      <c r="L1469" t="str">
        <f>IF(LEN(VLOOKUP(B1469,Sheet2!$B$2:$G$96,6,FALSE))=0,"",VLOOKUP(B1469,Sheet2!$B$2:$G$96,6,FALSE))</f>
        <v/>
      </c>
      <c r="M1469" t="b">
        <f t="shared" si="73"/>
        <v>0</v>
      </c>
      <c r="N1469">
        <v>152</v>
      </c>
      <c r="O1469" t="b">
        <f>VLOOKUP(A1469,Sheet2!$A$2:$G$74,5,FALSE)</f>
        <v>0</v>
      </c>
    </row>
    <row r="1470" spans="1:15" x14ac:dyDescent="0.25">
      <c r="A1470" s="6" t="s">
        <v>112</v>
      </c>
      <c r="B1470" t="str">
        <f>VLOOKUP($A1470,Sheet2!$A$2:$B$200,2,FALSE)</f>
        <v>Ant</v>
      </c>
      <c r="C1470" s="6" t="s">
        <v>121</v>
      </c>
      <c r="D1470" t="str">
        <f>VLOOKUP(A1470,Sheet2!$A$2:$G$96,3,FALSE)</f>
        <v>org milj</v>
      </c>
      <c r="E1470" t="str">
        <f>VLOOKUP(A1470,Sheet2!$A$2:$G$96,4,FALSE)</f>
        <v>PAH</v>
      </c>
      <c r="F1470" s="1">
        <v>45055</v>
      </c>
      <c r="G1470" t="str">
        <f t="shared" si="71"/>
        <v>inn</v>
      </c>
      <c r="H1470" s="6" t="s">
        <v>119</v>
      </c>
      <c r="I1470" t="b">
        <f t="shared" si="72"/>
        <v>1</v>
      </c>
      <c r="J1470" s="9" t="s">
        <v>119</v>
      </c>
      <c r="K1470" t="str">
        <f>IF(LEN(VLOOKUP(B1470,Sheet2!$B$2:$G$96,5,FALSE))=0,"",VLOOKUP(B1470,Sheet2!$B$2:$G$96,5,FALSE))</f>
        <v/>
      </c>
      <c r="L1470" t="str">
        <f>IF(LEN(VLOOKUP(B1470,Sheet2!$B$2:$G$96,6,FALSE))=0,"",VLOOKUP(B1470,Sheet2!$B$2:$G$96,6,FALSE))</f>
        <v/>
      </c>
      <c r="M1470" t="b">
        <f t="shared" si="73"/>
        <v>0</v>
      </c>
      <c r="N1470">
        <v>152</v>
      </c>
      <c r="O1470" t="b">
        <f>VLOOKUP(A1470,Sheet2!$A$2:$G$74,5,FALSE)</f>
        <v>0</v>
      </c>
    </row>
    <row r="1471" spans="1:15" x14ac:dyDescent="0.25">
      <c r="A1471" s="6" t="s">
        <v>113</v>
      </c>
      <c r="B1471" t="str">
        <f>VLOOKUP($A1471,Sheet2!$A$2:$B$200,2,FALSE)</f>
        <v>Flt</v>
      </c>
      <c r="C1471" s="6" t="s">
        <v>121</v>
      </c>
      <c r="D1471" t="str">
        <f>VLOOKUP(A1471,Sheet2!$A$2:$G$96,3,FALSE)</f>
        <v>org milj</v>
      </c>
      <c r="E1471" t="str">
        <f>VLOOKUP(A1471,Sheet2!$A$2:$G$96,4,FALSE)</f>
        <v>PAH</v>
      </c>
      <c r="F1471" s="1">
        <v>45055</v>
      </c>
      <c r="G1471" t="str">
        <f t="shared" si="71"/>
        <v>inn</v>
      </c>
      <c r="H1471" s="6" t="s">
        <v>119</v>
      </c>
      <c r="I1471" t="b">
        <f t="shared" si="72"/>
        <v>1</v>
      </c>
      <c r="J1471" s="9" t="s">
        <v>119</v>
      </c>
      <c r="K1471" t="str">
        <f>IF(LEN(VLOOKUP(B1471,Sheet2!$B$2:$G$96,5,FALSE))=0,"",VLOOKUP(B1471,Sheet2!$B$2:$G$96,5,FALSE))</f>
        <v/>
      </c>
      <c r="L1471" t="str">
        <f>IF(LEN(VLOOKUP(B1471,Sheet2!$B$2:$G$96,6,FALSE))=0,"",VLOOKUP(B1471,Sheet2!$B$2:$G$96,6,FALSE))</f>
        <v/>
      </c>
      <c r="M1471" t="b">
        <f t="shared" si="73"/>
        <v>0</v>
      </c>
      <c r="N1471">
        <v>152</v>
      </c>
      <c r="O1471" t="b">
        <f>VLOOKUP(A1471,Sheet2!$A$2:$G$74,5,FALSE)</f>
        <v>0</v>
      </c>
    </row>
    <row r="1472" spans="1:15" x14ac:dyDescent="0.25">
      <c r="A1472" s="6" t="s">
        <v>114</v>
      </c>
      <c r="B1472" t="str">
        <f>VLOOKUP($A1472,Sheet2!$A$2:$B$200,2,FALSE)</f>
        <v>Pyr</v>
      </c>
      <c r="C1472" s="6" t="s">
        <v>121</v>
      </c>
      <c r="D1472" t="str">
        <f>VLOOKUP(A1472,Sheet2!$A$2:$G$96,3,FALSE)</f>
        <v>org milj</v>
      </c>
      <c r="E1472" t="str">
        <f>VLOOKUP(A1472,Sheet2!$A$2:$G$96,4,FALSE)</f>
        <v>PAH</v>
      </c>
      <c r="F1472" s="1">
        <v>45055</v>
      </c>
      <c r="G1472" t="str">
        <f t="shared" si="71"/>
        <v>inn</v>
      </c>
      <c r="H1472" s="6" t="s">
        <v>119</v>
      </c>
      <c r="I1472" t="b">
        <f t="shared" si="72"/>
        <v>1</v>
      </c>
      <c r="J1472" s="9" t="s">
        <v>119</v>
      </c>
      <c r="K1472" t="str">
        <f>IF(LEN(VLOOKUP(B1472,Sheet2!$B$2:$G$96,5,FALSE))=0,"",VLOOKUP(B1472,Sheet2!$B$2:$G$96,5,FALSE))</f>
        <v/>
      </c>
      <c r="L1472" t="str">
        <f>IF(LEN(VLOOKUP(B1472,Sheet2!$B$2:$G$96,6,FALSE))=0,"",VLOOKUP(B1472,Sheet2!$B$2:$G$96,6,FALSE))</f>
        <v/>
      </c>
      <c r="M1472" t="b">
        <f t="shared" si="73"/>
        <v>0</v>
      </c>
      <c r="N1472">
        <v>152</v>
      </c>
      <c r="O1472" t="b">
        <f>VLOOKUP(A1472,Sheet2!$A$2:$G$74,5,FALSE)</f>
        <v>0</v>
      </c>
    </row>
    <row r="1473" spans="1:15" x14ac:dyDescent="0.25">
      <c r="A1473" s="6" t="s">
        <v>153</v>
      </c>
      <c r="B1473" t="str">
        <f>VLOOKUP($A1473,Sheet2!$A$2:$B$200,2,FALSE)</f>
        <v>B(a)A</v>
      </c>
      <c r="C1473" s="6" t="s">
        <v>121</v>
      </c>
      <c r="D1473" t="str">
        <f>VLOOKUP(A1473,Sheet2!$A$2:$G$96,3,FALSE)</f>
        <v>org milj</v>
      </c>
      <c r="E1473" t="str">
        <f>VLOOKUP(A1473,Sheet2!$A$2:$G$96,4,FALSE)</f>
        <v>PAH</v>
      </c>
      <c r="F1473" s="1">
        <v>45055</v>
      </c>
      <c r="G1473" t="str">
        <f t="shared" si="71"/>
        <v>inn</v>
      </c>
      <c r="H1473" s="6" t="s">
        <v>119</v>
      </c>
      <c r="I1473" t="b">
        <f t="shared" si="72"/>
        <v>1</v>
      </c>
      <c r="J1473" s="9" t="s">
        <v>119</v>
      </c>
      <c r="K1473" t="str">
        <f>IF(LEN(VLOOKUP(B1473,Sheet2!$B$2:$G$96,5,FALSE))=0,"",VLOOKUP(B1473,Sheet2!$B$2:$G$96,5,FALSE))</f>
        <v/>
      </c>
      <c r="L1473" t="str">
        <f>IF(LEN(VLOOKUP(B1473,Sheet2!$B$2:$G$96,6,FALSE))=0,"",VLOOKUP(B1473,Sheet2!$B$2:$G$96,6,FALSE))</f>
        <v/>
      </c>
      <c r="M1473" t="b">
        <f t="shared" si="73"/>
        <v>0</v>
      </c>
      <c r="N1473">
        <v>152</v>
      </c>
      <c r="O1473" t="b">
        <f>VLOOKUP(A1473,Sheet2!$A$2:$G$74,5,FALSE)</f>
        <v>0</v>
      </c>
    </row>
    <row r="1474" spans="1:15" x14ac:dyDescent="0.25">
      <c r="A1474" s="6" t="s">
        <v>154</v>
      </c>
      <c r="B1474" t="str">
        <f>VLOOKUP($A1474,Sheet2!$A$2:$B$200,2,FALSE)</f>
        <v>Cry</v>
      </c>
      <c r="C1474" s="6" t="s">
        <v>121</v>
      </c>
      <c r="D1474" t="str">
        <f>VLOOKUP(A1474,Sheet2!$A$2:$G$96,3,FALSE)</f>
        <v>org milj</v>
      </c>
      <c r="E1474" t="str">
        <f>VLOOKUP(A1474,Sheet2!$A$2:$G$96,4,FALSE)</f>
        <v>PAH</v>
      </c>
      <c r="F1474" s="1">
        <v>45055</v>
      </c>
      <c r="G1474" t="str">
        <f t="shared" si="71"/>
        <v>inn</v>
      </c>
      <c r="H1474" s="6" t="s">
        <v>119</v>
      </c>
      <c r="I1474" t="b">
        <f t="shared" si="72"/>
        <v>1</v>
      </c>
      <c r="J1474" s="9" t="s">
        <v>119</v>
      </c>
      <c r="K1474" t="str">
        <f>IF(LEN(VLOOKUP(B1474,Sheet2!$B$2:$G$96,5,FALSE))=0,"",VLOOKUP(B1474,Sheet2!$B$2:$G$96,5,FALSE))</f>
        <v/>
      </c>
      <c r="L1474" t="str">
        <f>IF(LEN(VLOOKUP(B1474,Sheet2!$B$2:$G$96,6,FALSE))=0,"",VLOOKUP(B1474,Sheet2!$B$2:$G$96,6,FALSE))</f>
        <v/>
      </c>
      <c r="M1474" t="b">
        <f t="shared" si="73"/>
        <v>0</v>
      </c>
      <c r="N1474">
        <v>152</v>
      </c>
      <c r="O1474" t="b">
        <f>VLOOKUP(A1474,Sheet2!$A$2:$G$74,5,FALSE)</f>
        <v>0</v>
      </c>
    </row>
    <row r="1475" spans="1:15" x14ac:dyDescent="0.25">
      <c r="A1475" s="6" t="s">
        <v>115</v>
      </c>
      <c r="B1475" t="str">
        <f>VLOOKUP($A1475,Sheet2!$A$2:$B$200,2,FALSE)</f>
        <v>B(b)F + B(j)F</v>
      </c>
      <c r="C1475" s="6" t="s">
        <v>121</v>
      </c>
      <c r="D1475" t="str">
        <f>VLOOKUP(A1475,Sheet2!$A$2:$G$96,3,FALSE)</f>
        <v>org milj</v>
      </c>
      <c r="E1475" t="str">
        <f>VLOOKUP(A1475,Sheet2!$A$2:$G$96,4,FALSE)</f>
        <v>PAH</v>
      </c>
      <c r="F1475" s="1">
        <v>45055</v>
      </c>
      <c r="G1475" t="str">
        <f t="shared" si="71"/>
        <v>inn</v>
      </c>
      <c r="H1475" s="6" t="s">
        <v>119</v>
      </c>
      <c r="I1475" t="b">
        <f t="shared" si="72"/>
        <v>1</v>
      </c>
      <c r="J1475" s="9" t="s">
        <v>119</v>
      </c>
      <c r="K1475" t="str">
        <f>IF(LEN(VLOOKUP(B1475,Sheet2!$B$2:$G$96,5,FALSE))=0,"",VLOOKUP(B1475,Sheet2!$B$2:$G$96,5,FALSE))</f>
        <v/>
      </c>
      <c r="L1475" t="str">
        <f>IF(LEN(VLOOKUP(B1475,Sheet2!$B$2:$G$96,6,FALSE))=0,"",VLOOKUP(B1475,Sheet2!$B$2:$G$96,6,FALSE))</f>
        <v/>
      </c>
      <c r="M1475" t="b">
        <f t="shared" si="73"/>
        <v>0</v>
      </c>
      <c r="N1475">
        <v>152</v>
      </c>
      <c r="O1475" t="b">
        <f>VLOOKUP(A1475,Sheet2!$A$2:$G$74,5,FALSE)</f>
        <v>0</v>
      </c>
    </row>
    <row r="1476" spans="1:15" x14ac:dyDescent="0.25">
      <c r="A1476" s="6" t="s">
        <v>155</v>
      </c>
      <c r="B1476" t="str">
        <f>VLOOKUP($A1476,Sheet2!$A$2:$B$200,2,FALSE)</f>
        <v>B(k)F</v>
      </c>
      <c r="C1476" s="6" t="s">
        <v>121</v>
      </c>
      <c r="D1476" t="str">
        <f>VLOOKUP(A1476,Sheet2!$A$2:$G$96,3,FALSE)</f>
        <v>org milj</v>
      </c>
      <c r="E1476" t="str">
        <f>VLOOKUP(A1476,Sheet2!$A$2:$G$96,4,FALSE)</f>
        <v>PAH</v>
      </c>
      <c r="F1476" s="1">
        <v>45055</v>
      </c>
      <c r="G1476" t="str">
        <f t="shared" si="71"/>
        <v>inn</v>
      </c>
      <c r="H1476" s="6" t="s">
        <v>119</v>
      </c>
      <c r="I1476" t="b">
        <f t="shared" si="72"/>
        <v>1</v>
      </c>
      <c r="J1476" s="9" t="s">
        <v>119</v>
      </c>
      <c r="K1476" t="str">
        <f>IF(LEN(VLOOKUP(B1476,Sheet2!$B$2:$G$96,5,FALSE))=0,"",VLOOKUP(B1476,Sheet2!$B$2:$G$96,5,FALSE))</f>
        <v/>
      </c>
      <c r="L1476" t="str">
        <f>IF(LEN(VLOOKUP(B1476,Sheet2!$B$2:$G$96,6,FALSE))=0,"",VLOOKUP(B1476,Sheet2!$B$2:$G$96,6,FALSE))</f>
        <v/>
      </c>
      <c r="M1476" t="b">
        <f t="shared" si="73"/>
        <v>0</v>
      </c>
      <c r="N1476">
        <v>152</v>
      </c>
      <c r="O1476" t="b">
        <f>VLOOKUP(A1476,Sheet2!$A$2:$G$74,5,FALSE)</f>
        <v>0</v>
      </c>
    </row>
    <row r="1477" spans="1:15" x14ac:dyDescent="0.25">
      <c r="A1477" s="6" t="s">
        <v>156</v>
      </c>
      <c r="B1477" t="str">
        <f>VLOOKUP($A1477,Sheet2!$A$2:$B$200,2,FALSE)</f>
        <v>B(a)P</v>
      </c>
      <c r="C1477" s="6" t="s">
        <v>121</v>
      </c>
      <c r="D1477" t="str">
        <f>VLOOKUP(A1477,Sheet2!$A$2:$G$96,3,FALSE)</f>
        <v>org milj</v>
      </c>
      <c r="E1477" t="str">
        <f>VLOOKUP(A1477,Sheet2!$A$2:$G$96,4,FALSE)</f>
        <v>PAH</v>
      </c>
      <c r="F1477" s="1">
        <v>45055</v>
      </c>
      <c r="G1477" t="str">
        <f t="shared" si="71"/>
        <v>inn</v>
      </c>
      <c r="H1477" s="6" t="s">
        <v>119</v>
      </c>
      <c r="I1477" t="b">
        <f t="shared" si="72"/>
        <v>1</v>
      </c>
      <c r="J1477" s="9" t="s">
        <v>119</v>
      </c>
      <c r="K1477" t="str">
        <f>IF(LEN(VLOOKUP(B1477,Sheet2!$B$2:$G$96,5,FALSE))=0,"",VLOOKUP(B1477,Sheet2!$B$2:$G$96,5,FALSE))</f>
        <v/>
      </c>
      <c r="L1477" t="str">
        <f>IF(LEN(VLOOKUP(B1477,Sheet2!$B$2:$G$96,6,FALSE))=0,"",VLOOKUP(B1477,Sheet2!$B$2:$G$96,6,FALSE))</f>
        <v/>
      </c>
      <c r="M1477" t="b">
        <f t="shared" si="73"/>
        <v>0</v>
      </c>
      <c r="N1477">
        <v>152</v>
      </c>
      <c r="O1477" t="b">
        <f>VLOOKUP(A1477,Sheet2!$A$2:$G$74,5,FALSE)</f>
        <v>0</v>
      </c>
    </row>
    <row r="1478" spans="1:15" x14ac:dyDescent="0.25">
      <c r="A1478" s="6" t="s">
        <v>157</v>
      </c>
      <c r="B1478" t="str">
        <f>VLOOKUP($A1478,Sheet2!$A$2:$B$200,2,FALSE)</f>
        <v>DB(ah)A</v>
      </c>
      <c r="C1478" s="6" t="s">
        <v>121</v>
      </c>
      <c r="D1478" t="str">
        <f>VLOOKUP(A1478,Sheet2!$A$2:$G$96,3,FALSE)</f>
        <v>org milj</v>
      </c>
      <c r="E1478" t="str">
        <f>VLOOKUP(A1478,Sheet2!$A$2:$G$96,4,FALSE)</f>
        <v>PAH</v>
      </c>
      <c r="F1478" s="1">
        <v>45055</v>
      </c>
      <c r="G1478" t="str">
        <f t="shared" si="71"/>
        <v>inn</v>
      </c>
      <c r="H1478" s="6" t="s">
        <v>119</v>
      </c>
      <c r="I1478" t="b">
        <f t="shared" si="72"/>
        <v>1</v>
      </c>
      <c r="J1478" s="9" t="s">
        <v>119</v>
      </c>
      <c r="K1478" t="str">
        <f>IF(LEN(VLOOKUP(B1478,Sheet2!$B$2:$G$96,5,FALSE))=0,"",VLOOKUP(B1478,Sheet2!$B$2:$G$96,5,FALSE))</f>
        <v/>
      </c>
      <c r="L1478" t="str">
        <f>IF(LEN(VLOOKUP(B1478,Sheet2!$B$2:$G$96,6,FALSE))=0,"",VLOOKUP(B1478,Sheet2!$B$2:$G$96,6,FALSE))</f>
        <v/>
      </c>
      <c r="M1478" t="b">
        <f t="shared" si="73"/>
        <v>0</v>
      </c>
      <c r="N1478">
        <v>152</v>
      </c>
      <c r="O1478" t="b">
        <f>VLOOKUP(A1478,Sheet2!$A$2:$G$74,5,FALSE)</f>
        <v>0</v>
      </c>
    </row>
    <row r="1479" spans="1:15" x14ac:dyDescent="0.25">
      <c r="A1479" s="6" t="s">
        <v>116</v>
      </c>
      <c r="B1479" t="str">
        <f>VLOOKUP($A1479,Sheet2!$A$2:$B$200,2,FALSE)</f>
        <v>B(ghi)P</v>
      </c>
      <c r="C1479" s="6" t="s">
        <v>121</v>
      </c>
      <c r="D1479" t="str">
        <f>VLOOKUP(A1479,Sheet2!$A$2:$G$96,3,FALSE)</f>
        <v>org milj</v>
      </c>
      <c r="E1479" t="str">
        <f>VLOOKUP(A1479,Sheet2!$A$2:$G$96,4,FALSE)</f>
        <v>PAH</v>
      </c>
      <c r="F1479" s="1">
        <v>45055</v>
      </c>
      <c r="G1479" t="str">
        <f t="shared" si="71"/>
        <v>inn</v>
      </c>
      <c r="H1479" s="6" t="s">
        <v>119</v>
      </c>
      <c r="I1479" t="b">
        <f t="shared" si="72"/>
        <v>1</v>
      </c>
      <c r="J1479" s="9" t="s">
        <v>119</v>
      </c>
      <c r="K1479" t="str">
        <f>IF(LEN(VLOOKUP(B1479,Sheet2!$B$2:$G$96,5,FALSE))=0,"",VLOOKUP(B1479,Sheet2!$B$2:$G$96,5,FALSE))</f>
        <v/>
      </c>
      <c r="L1479" t="str">
        <f>IF(LEN(VLOOKUP(B1479,Sheet2!$B$2:$G$96,6,FALSE))=0,"",VLOOKUP(B1479,Sheet2!$B$2:$G$96,6,FALSE))</f>
        <v/>
      </c>
      <c r="M1479" t="b">
        <f t="shared" si="73"/>
        <v>0</v>
      </c>
      <c r="N1479">
        <v>152</v>
      </c>
      <c r="O1479" t="b">
        <f>VLOOKUP(A1479,Sheet2!$A$2:$G$74,5,FALSE)</f>
        <v>0</v>
      </c>
    </row>
    <row r="1480" spans="1:15" x14ac:dyDescent="0.25">
      <c r="A1480" s="6" t="s">
        <v>158</v>
      </c>
      <c r="B1480" t="str">
        <f>VLOOKUP($A1480,Sheet2!$A$2:$B$200,2,FALSE)</f>
        <v>IP</v>
      </c>
      <c r="C1480" s="6" t="s">
        <v>121</v>
      </c>
      <c r="D1480" t="str">
        <f>VLOOKUP(A1480,Sheet2!$A$2:$G$96,3,FALSE)</f>
        <v>org milj</v>
      </c>
      <c r="E1480" t="str">
        <f>VLOOKUP(A1480,Sheet2!$A$2:$G$96,4,FALSE)</f>
        <v>PAH</v>
      </c>
      <c r="F1480" s="1">
        <v>45055</v>
      </c>
      <c r="G1480" t="str">
        <f t="shared" si="71"/>
        <v>inn</v>
      </c>
      <c r="H1480" s="6" t="s">
        <v>119</v>
      </c>
      <c r="I1480" t="b">
        <f t="shared" si="72"/>
        <v>1</v>
      </c>
      <c r="J1480" s="9" t="s">
        <v>119</v>
      </c>
      <c r="K1480" t="str">
        <f>IF(LEN(VLOOKUP(B1480,Sheet2!$B$2:$G$96,5,FALSE))=0,"",VLOOKUP(B1480,Sheet2!$B$2:$G$96,5,FALSE))</f>
        <v/>
      </c>
      <c r="L1480" t="str">
        <f>IF(LEN(VLOOKUP(B1480,Sheet2!$B$2:$G$96,6,FALSE))=0,"",VLOOKUP(B1480,Sheet2!$B$2:$G$96,6,FALSE))</f>
        <v/>
      </c>
      <c r="M1480" t="b">
        <f t="shared" si="73"/>
        <v>0</v>
      </c>
      <c r="N1480">
        <v>152</v>
      </c>
      <c r="O1480" t="b">
        <f>VLOOKUP(A1480,Sheet2!$A$2:$G$74,5,FALSE)</f>
        <v>0</v>
      </c>
    </row>
    <row r="1481" spans="1:15" x14ac:dyDescent="0.25">
      <c r="A1481" s="6" t="s">
        <v>176</v>
      </c>
      <c r="B1481" t="str">
        <f>VLOOKUP($A1481,Sheet2!$A$2:$B$200,2,FALSE)</f>
        <v>Sum PAH-16</v>
      </c>
      <c r="C1481" s="6" t="s">
        <v>121</v>
      </c>
      <c r="D1481" t="str">
        <f>VLOOKUP(A1481,Sheet2!$A$2:$G$96,3,FALSE)</f>
        <v>org milj</v>
      </c>
      <c r="E1481" t="str">
        <f>VLOOKUP(A1481,Sheet2!$A$2:$G$96,4,FALSE)</f>
        <v>PAH</v>
      </c>
      <c r="F1481" s="1">
        <v>45055</v>
      </c>
      <c r="G1481" t="str">
        <f t="shared" si="71"/>
        <v>inn</v>
      </c>
      <c r="H1481" s="6" t="s">
        <v>119</v>
      </c>
      <c r="I1481" t="b">
        <f t="shared" si="72"/>
        <v>1</v>
      </c>
      <c r="J1481" s="9" t="s">
        <v>119</v>
      </c>
      <c r="K1481" t="str">
        <f>IF(LEN(VLOOKUP(B1481,Sheet2!$B$2:$G$96,5,FALSE))=0,"",VLOOKUP(B1481,Sheet2!$B$2:$G$96,5,FALSE))</f>
        <v>målekrav</v>
      </c>
      <c r="L1481" t="str">
        <f>IF(LEN(VLOOKUP(B1481,Sheet2!$B$2:$G$96,6,FALSE))=0,"",VLOOKUP(B1481,Sheet2!$B$2:$G$96,6,FALSE))</f>
        <v/>
      </c>
      <c r="M1481" t="b">
        <f t="shared" si="73"/>
        <v>0</v>
      </c>
      <c r="N1481">
        <v>152</v>
      </c>
      <c r="O1481" t="b">
        <f>VLOOKUP(A1481,Sheet2!$A$2:$G$74,5,FALSE)</f>
        <v>1</v>
      </c>
    </row>
    <row r="1482" spans="1:15" x14ac:dyDescent="0.25">
      <c r="A1482" s="6" t="s">
        <v>159</v>
      </c>
      <c r="B1482" t="str">
        <f>VLOOKUP($A1482,Sheet2!$A$2:$B$200,2,FALSE)</f>
        <v>Sum PAH carc</v>
      </c>
      <c r="C1482" s="6" t="s">
        <v>121</v>
      </c>
      <c r="D1482" t="str">
        <f>VLOOKUP(A1482,Sheet2!$A$2:$G$96,3,FALSE)</f>
        <v>org milj</v>
      </c>
      <c r="E1482" t="str">
        <f>VLOOKUP(A1482,Sheet2!$A$2:$G$96,4,FALSE)</f>
        <v>PAH</v>
      </c>
      <c r="F1482" s="1">
        <v>45055</v>
      </c>
      <c r="G1482" t="str">
        <f t="shared" si="71"/>
        <v>inn</v>
      </c>
      <c r="H1482" s="6" t="s">
        <v>119</v>
      </c>
      <c r="I1482" t="b">
        <f t="shared" si="72"/>
        <v>1</v>
      </c>
      <c r="J1482" s="9" t="s">
        <v>119</v>
      </c>
      <c r="K1482" t="str">
        <f>IF(LEN(VLOOKUP(B1482,Sheet2!$B$2:$G$96,5,FALSE))=0,"",VLOOKUP(B1482,Sheet2!$B$2:$G$96,5,FALSE))</f>
        <v/>
      </c>
      <c r="L1482" t="str">
        <f>IF(LEN(VLOOKUP(B1482,Sheet2!$B$2:$G$96,6,FALSE))=0,"",VLOOKUP(B1482,Sheet2!$B$2:$G$96,6,FALSE))</f>
        <v/>
      </c>
      <c r="M1482" t="b">
        <f t="shared" si="73"/>
        <v>0</v>
      </c>
      <c r="N1482">
        <v>152</v>
      </c>
      <c r="O1482" t="b">
        <f>VLOOKUP(A1482,Sheet2!$A$2:$G$74,5,FALSE)</f>
        <v>0</v>
      </c>
    </row>
    <row r="1483" spans="1:15" x14ac:dyDescent="0.25">
      <c r="A1483" s="6" t="s">
        <v>107</v>
      </c>
      <c r="B1483" t="str">
        <f>VLOOKUP($A1483,Sheet2!$A$2:$B$200,2,FALSE)</f>
        <v>Nap</v>
      </c>
      <c r="C1483" s="6" t="s">
        <v>120</v>
      </c>
      <c r="D1483" t="str">
        <f>VLOOKUP(A1483,Sheet2!$A$2:$G$96,3,FALSE)</f>
        <v>org milj</v>
      </c>
      <c r="E1483" t="str">
        <f>VLOOKUP(A1483,Sheet2!$A$2:$G$96,4,FALSE)</f>
        <v>PAH</v>
      </c>
      <c r="F1483" s="1">
        <v>45055</v>
      </c>
      <c r="G1483" t="str">
        <f t="shared" si="71"/>
        <v>inn</v>
      </c>
      <c r="H1483" s="6">
        <v>4.3499999999999996</v>
      </c>
      <c r="I1483" t="b">
        <f t="shared" si="72"/>
        <v>0</v>
      </c>
      <c r="J1483" s="9">
        <v>4.3499999999999996</v>
      </c>
      <c r="K1483" t="str">
        <f>IF(LEN(VLOOKUP(B1483,Sheet2!$B$2:$G$96,5,FALSE))=0,"",VLOOKUP(B1483,Sheet2!$B$2:$G$96,5,FALSE))</f>
        <v/>
      </c>
      <c r="L1483" t="str">
        <f>IF(LEN(VLOOKUP(B1483,Sheet2!$B$2:$G$96,6,FALSE))=0,"",VLOOKUP(B1483,Sheet2!$B$2:$G$96,6,FALSE))</f>
        <v/>
      </c>
      <c r="M1483" t="b">
        <f t="shared" si="73"/>
        <v>0</v>
      </c>
      <c r="N1483">
        <v>152</v>
      </c>
      <c r="O1483" t="b">
        <f>VLOOKUP(A1483,Sheet2!$A$2:$G$74,5,FALSE)</f>
        <v>0</v>
      </c>
    </row>
    <row r="1484" spans="1:15" x14ac:dyDescent="0.25">
      <c r="A1484" s="6" t="s">
        <v>108</v>
      </c>
      <c r="B1484" t="str">
        <f>VLOOKUP($A1484,Sheet2!$A$2:$B$200,2,FALSE)</f>
        <v>Acy</v>
      </c>
      <c r="C1484" s="6" t="s">
        <v>120</v>
      </c>
      <c r="D1484" t="str">
        <f>VLOOKUP(A1484,Sheet2!$A$2:$G$96,3,FALSE)</f>
        <v>org milj</v>
      </c>
      <c r="E1484" t="str">
        <f>VLOOKUP(A1484,Sheet2!$A$2:$G$96,4,FALSE)</f>
        <v>PAH</v>
      </c>
      <c r="F1484" s="1">
        <v>45055</v>
      </c>
      <c r="G1484" t="str">
        <f t="shared" si="71"/>
        <v>inn</v>
      </c>
      <c r="H1484" s="6" t="s">
        <v>221</v>
      </c>
      <c r="I1484" t="b">
        <f t="shared" si="72"/>
        <v>1</v>
      </c>
      <c r="J1484" s="9">
        <v>0.09</v>
      </c>
      <c r="K1484" t="str">
        <f>IF(LEN(VLOOKUP(B1484,Sheet2!$B$2:$G$96,5,FALSE))=0,"",VLOOKUP(B1484,Sheet2!$B$2:$G$96,5,FALSE))</f>
        <v/>
      </c>
      <c r="L1484" t="str">
        <f>IF(LEN(VLOOKUP(B1484,Sheet2!$B$2:$G$96,6,FALSE))=0,"",VLOOKUP(B1484,Sheet2!$B$2:$G$96,6,FALSE))</f>
        <v/>
      </c>
      <c r="M1484" t="b">
        <f t="shared" si="73"/>
        <v>0</v>
      </c>
      <c r="N1484">
        <v>152</v>
      </c>
      <c r="O1484" t="b">
        <f>VLOOKUP(A1484,Sheet2!$A$2:$G$74,5,FALSE)</f>
        <v>0</v>
      </c>
    </row>
    <row r="1485" spans="1:15" x14ac:dyDescent="0.25">
      <c r="A1485" s="6" t="s">
        <v>109</v>
      </c>
      <c r="B1485" t="str">
        <f>VLOOKUP($A1485,Sheet2!$A$2:$B$200,2,FALSE)</f>
        <v>Ace</v>
      </c>
      <c r="C1485" s="6" t="s">
        <v>120</v>
      </c>
      <c r="D1485" t="str">
        <f>VLOOKUP(A1485,Sheet2!$A$2:$G$96,3,FALSE)</f>
        <v>org milj</v>
      </c>
      <c r="E1485" t="str">
        <f>VLOOKUP(A1485,Sheet2!$A$2:$G$96,4,FALSE)</f>
        <v>PAH</v>
      </c>
      <c r="F1485" s="1">
        <v>45055</v>
      </c>
      <c r="G1485" t="str">
        <f t="shared" si="71"/>
        <v>inn</v>
      </c>
      <c r="H1485" s="6">
        <v>1.3</v>
      </c>
      <c r="I1485" t="b">
        <f t="shared" si="72"/>
        <v>0</v>
      </c>
      <c r="J1485" s="9">
        <v>1.3</v>
      </c>
      <c r="K1485" t="str">
        <f>IF(LEN(VLOOKUP(B1485,Sheet2!$B$2:$G$96,5,FALSE))=0,"",VLOOKUP(B1485,Sheet2!$B$2:$G$96,5,FALSE))</f>
        <v/>
      </c>
      <c r="L1485" t="str">
        <f>IF(LEN(VLOOKUP(B1485,Sheet2!$B$2:$G$96,6,FALSE))=0,"",VLOOKUP(B1485,Sheet2!$B$2:$G$96,6,FALSE))</f>
        <v/>
      </c>
      <c r="M1485" t="b">
        <f t="shared" si="73"/>
        <v>0</v>
      </c>
      <c r="N1485">
        <v>152</v>
      </c>
      <c r="O1485" t="b">
        <f>VLOOKUP(A1485,Sheet2!$A$2:$G$74,5,FALSE)</f>
        <v>0</v>
      </c>
    </row>
    <row r="1486" spans="1:15" x14ac:dyDescent="0.25">
      <c r="A1486" s="6" t="s">
        <v>110</v>
      </c>
      <c r="B1486" t="str">
        <f>VLOOKUP($A1486,Sheet2!$A$2:$B$200,2,FALSE)</f>
        <v>Flu</v>
      </c>
      <c r="C1486" s="6" t="s">
        <v>120</v>
      </c>
      <c r="D1486" t="str">
        <f>VLOOKUP(A1486,Sheet2!$A$2:$G$96,3,FALSE)</f>
        <v>org milj</v>
      </c>
      <c r="E1486" t="str">
        <f>VLOOKUP(A1486,Sheet2!$A$2:$G$96,4,FALSE)</f>
        <v>PAH</v>
      </c>
      <c r="F1486" s="1">
        <v>45055</v>
      </c>
      <c r="G1486" t="str">
        <f t="shared" si="71"/>
        <v>inn</v>
      </c>
      <c r="H1486" s="6">
        <v>1.07</v>
      </c>
      <c r="I1486" t="b">
        <f t="shared" si="72"/>
        <v>0</v>
      </c>
      <c r="J1486" s="9">
        <v>1.07</v>
      </c>
      <c r="K1486" t="str">
        <f>IF(LEN(VLOOKUP(B1486,Sheet2!$B$2:$G$96,5,FALSE))=0,"",VLOOKUP(B1486,Sheet2!$B$2:$G$96,5,FALSE))</f>
        <v/>
      </c>
      <c r="L1486" t="str">
        <f>IF(LEN(VLOOKUP(B1486,Sheet2!$B$2:$G$96,6,FALSE))=0,"",VLOOKUP(B1486,Sheet2!$B$2:$G$96,6,FALSE))</f>
        <v/>
      </c>
      <c r="M1486" t="b">
        <f t="shared" si="73"/>
        <v>0</v>
      </c>
      <c r="N1486">
        <v>152</v>
      </c>
      <c r="O1486" t="b">
        <f>VLOOKUP(A1486,Sheet2!$A$2:$G$74,5,FALSE)</f>
        <v>0</v>
      </c>
    </row>
    <row r="1487" spans="1:15" x14ac:dyDescent="0.25">
      <c r="A1487" s="6" t="s">
        <v>111</v>
      </c>
      <c r="B1487" t="str">
        <f>VLOOKUP($A1487,Sheet2!$A$2:$B$200,2,FALSE)</f>
        <v>Phen</v>
      </c>
      <c r="C1487" s="6" t="s">
        <v>120</v>
      </c>
      <c r="D1487" t="str">
        <f>VLOOKUP(A1487,Sheet2!$A$2:$G$96,3,FALSE)</f>
        <v>org milj</v>
      </c>
      <c r="E1487" t="str">
        <f>VLOOKUP(A1487,Sheet2!$A$2:$G$96,4,FALSE)</f>
        <v>PAH</v>
      </c>
      <c r="F1487" s="1">
        <v>45055</v>
      </c>
      <c r="G1487" t="str">
        <f t="shared" si="71"/>
        <v>inn</v>
      </c>
      <c r="H1487" s="6">
        <v>1.66</v>
      </c>
      <c r="I1487" t="b">
        <f t="shared" si="72"/>
        <v>0</v>
      </c>
      <c r="J1487" s="9">
        <v>1.66</v>
      </c>
      <c r="K1487" t="str">
        <f>IF(LEN(VLOOKUP(B1487,Sheet2!$B$2:$G$96,5,FALSE))=0,"",VLOOKUP(B1487,Sheet2!$B$2:$G$96,5,FALSE))</f>
        <v/>
      </c>
      <c r="L1487" t="str">
        <f>IF(LEN(VLOOKUP(B1487,Sheet2!$B$2:$G$96,6,FALSE))=0,"",VLOOKUP(B1487,Sheet2!$B$2:$G$96,6,FALSE))</f>
        <v/>
      </c>
      <c r="M1487" t="b">
        <f t="shared" si="73"/>
        <v>0</v>
      </c>
      <c r="N1487">
        <v>152</v>
      </c>
      <c r="O1487" t="b">
        <f>VLOOKUP(A1487,Sheet2!$A$2:$G$74,5,FALSE)</f>
        <v>0</v>
      </c>
    </row>
    <row r="1488" spans="1:15" x14ac:dyDescent="0.25">
      <c r="A1488" s="6" t="s">
        <v>112</v>
      </c>
      <c r="B1488" t="str">
        <f>VLOOKUP($A1488,Sheet2!$A$2:$B$200,2,FALSE)</f>
        <v>Ant</v>
      </c>
      <c r="C1488" s="6" t="s">
        <v>120</v>
      </c>
      <c r="D1488" t="str">
        <f>VLOOKUP(A1488,Sheet2!$A$2:$G$96,3,FALSE)</f>
        <v>org milj</v>
      </c>
      <c r="E1488" t="str">
        <f>VLOOKUP(A1488,Sheet2!$A$2:$G$96,4,FALSE)</f>
        <v>PAH</v>
      </c>
      <c r="F1488" s="1">
        <v>45055</v>
      </c>
      <c r="G1488" t="str">
        <f t="shared" si="71"/>
        <v>inn</v>
      </c>
      <c r="H1488" s="6">
        <v>0.68600000000000005</v>
      </c>
      <c r="I1488" t="b">
        <f t="shared" si="72"/>
        <v>0</v>
      </c>
      <c r="J1488" s="9">
        <v>0.68600000000000005</v>
      </c>
      <c r="K1488" t="str">
        <f>IF(LEN(VLOOKUP(B1488,Sheet2!$B$2:$G$96,5,FALSE))=0,"",VLOOKUP(B1488,Sheet2!$B$2:$G$96,5,FALSE))</f>
        <v/>
      </c>
      <c r="L1488" t="str">
        <f>IF(LEN(VLOOKUP(B1488,Sheet2!$B$2:$G$96,6,FALSE))=0,"",VLOOKUP(B1488,Sheet2!$B$2:$G$96,6,FALSE))</f>
        <v/>
      </c>
      <c r="M1488" t="b">
        <f t="shared" si="73"/>
        <v>0</v>
      </c>
      <c r="N1488">
        <v>152</v>
      </c>
      <c r="O1488" t="b">
        <f>VLOOKUP(A1488,Sheet2!$A$2:$G$74,5,FALSE)</f>
        <v>0</v>
      </c>
    </row>
    <row r="1489" spans="1:15" x14ac:dyDescent="0.25">
      <c r="A1489" s="6" t="s">
        <v>113</v>
      </c>
      <c r="B1489" t="str">
        <f>VLOOKUP($A1489,Sheet2!$A$2:$B$200,2,FALSE)</f>
        <v>Flt</v>
      </c>
      <c r="C1489" s="6" t="s">
        <v>120</v>
      </c>
      <c r="D1489" t="str">
        <f>VLOOKUP(A1489,Sheet2!$A$2:$G$96,3,FALSE)</f>
        <v>org milj</v>
      </c>
      <c r="E1489" t="str">
        <f>VLOOKUP(A1489,Sheet2!$A$2:$G$96,4,FALSE)</f>
        <v>PAH</v>
      </c>
      <c r="F1489" s="1">
        <v>45055</v>
      </c>
      <c r="G1489" t="str">
        <f t="shared" si="71"/>
        <v>inn</v>
      </c>
      <c r="H1489" s="6">
        <v>0.65800000000000003</v>
      </c>
      <c r="I1489" t="b">
        <f t="shared" si="72"/>
        <v>0</v>
      </c>
      <c r="J1489" s="9">
        <v>0.65800000000000003</v>
      </c>
      <c r="K1489" t="str">
        <f>IF(LEN(VLOOKUP(B1489,Sheet2!$B$2:$G$96,5,FALSE))=0,"",VLOOKUP(B1489,Sheet2!$B$2:$G$96,5,FALSE))</f>
        <v/>
      </c>
      <c r="L1489" t="str">
        <f>IF(LEN(VLOOKUP(B1489,Sheet2!$B$2:$G$96,6,FALSE))=0,"",VLOOKUP(B1489,Sheet2!$B$2:$G$96,6,FALSE))</f>
        <v/>
      </c>
      <c r="M1489" t="b">
        <f t="shared" si="73"/>
        <v>0</v>
      </c>
      <c r="N1489">
        <v>152</v>
      </c>
      <c r="O1489" t="b">
        <f>VLOOKUP(A1489,Sheet2!$A$2:$G$74,5,FALSE)</f>
        <v>0</v>
      </c>
    </row>
    <row r="1490" spans="1:15" x14ac:dyDescent="0.25">
      <c r="A1490" s="6" t="s">
        <v>114</v>
      </c>
      <c r="B1490" t="str">
        <f>VLOOKUP($A1490,Sheet2!$A$2:$B$200,2,FALSE)</f>
        <v>Pyr</v>
      </c>
      <c r="C1490" s="6" t="s">
        <v>120</v>
      </c>
      <c r="D1490" t="str">
        <f>VLOOKUP(A1490,Sheet2!$A$2:$G$96,3,FALSE)</f>
        <v>org milj</v>
      </c>
      <c r="E1490" t="str">
        <f>VLOOKUP(A1490,Sheet2!$A$2:$G$96,4,FALSE)</f>
        <v>PAH</v>
      </c>
      <c r="F1490" s="1">
        <v>45055</v>
      </c>
      <c r="G1490" t="str">
        <f t="shared" si="71"/>
        <v>inn</v>
      </c>
      <c r="H1490" s="6">
        <v>0.50900000000000001</v>
      </c>
      <c r="I1490" t="b">
        <f t="shared" ref="I1490:I1545" si="74">IF(ISBLANK(H1490),"",IF(ISNUMBER(H1490),FALSE,TRUE))</f>
        <v>0</v>
      </c>
      <c r="J1490" s="9">
        <v>0.50900000000000001</v>
      </c>
      <c r="K1490" t="str">
        <f>IF(LEN(VLOOKUP(B1490,Sheet2!$B$2:$G$96,5,FALSE))=0,"",VLOOKUP(B1490,Sheet2!$B$2:$G$96,5,FALSE))</f>
        <v/>
      </c>
      <c r="L1490" t="str">
        <f>IF(LEN(VLOOKUP(B1490,Sheet2!$B$2:$G$96,6,FALSE))=0,"",VLOOKUP(B1490,Sheet2!$B$2:$G$96,6,FALSE))</f>
        <v/>
      </c>
      <c r="M1490" t="b">
        <f t="shared" ref="M1490:M1545" si="75">IF(ISBLANK(J1490),"",IF(J1490&gt;K1490,TRUE,FALSE))</f>
        <v>0</v>
      </c>
      <c r="N1490">
        <v>152</v>
      </c>
      <c r="O1490" t="b">
        <f>VLOOKUP(A1490,Sheet2!$A$2:$G$74,5,FALSE)</f>
        <v>0</v>
      </c>
    </row>
    <row r="1491" spans="1:15" x14ac:dyDescent="0.25">
      <c r="A1491" s="6" t="s">
        <v>153</v>
      </c>
      <c r="B1491" t="str">
        <f>VLOOKUP($A1491,Sheet2!$A$2:$B$200,2,FALSE)</f>
        <v>B(a)A</v>
      </c>
      <c r="C1491" s="6" t="s">
        <v>120</v>
      </c>
      <c r="D1491" t="str">
        <f>VLOOKUP(A1491,Sheet2!$A$2:$G$96,3,FALSE)</f>
        <v>org milj</v>
      </c>
      <c r="E1491" t="str">
        <f>VLOOKUP(A1491,Sheet2!$A$2:$G$96,4,FALSE)</f>
        <v>PAH</v>
      </c>
      <c r="F1491" s="1">
        <v>45055</v>
      </c>
      <c r="G1491" t="str">
        <f t="shared" ref="G1491:G1546" si="76">IF(N1491=152,"inn",IF(N1491=151,"ut",IF(N1491=153,"slamtank")))</f>
        <v>inn</v>
      </c>
      <c r="H1491" s="6">
        <v>0.154</v>
      </c>
      <c r="I1491" t="b">
        <f t="shared" si="74"/>
        <v>0</v>
      </c>
      <c r="J1491" s="9">
        <v>0.154</v>
      </c>
      <c r="K1491" t="str">
        <f>IF(LEN(VLOOKUP(B1491,Sheet2!$B$2:$G$96,5,FALSE))=0,"",VLOOKUP(B1491,Sheet2!$B$2:$G$96,5,FALSE))</f>
        <v/>
      </c>
      <c r="L1491" t="str">
        <f>IF(LEN(VLOOKUP(B1491,Sheet2!$B$2:$G$96,6,FALSE))=0,"",VLOOKUP(B1491,Sheet2!$B$2:$G$96,6,FALSE))</f>
        <v/>
      </c>
      <c r="M1491" t="b">
        <f t="shared" si="75"/>
        <v>0</v>
      </c>
      <c r="N1491">
        <v>152</v>
      </c>
      <c r="O1491" t="b">
        <f>VLOOKUP(A1491,Sheet2!$A$2:$G$74,5,FALSE)</f>
        <v>0</v>
      </c>
    </row>
    <row r="1492" spans="1:15" x14ac:dyDescent="0.25">
      <c r="A1492" s="6" t="s">
        <v>154</v>
      </c>
      <c r="B1492" t="str">
        <f>VLOOKUP($A1492,Sheet2!$A$2:$B$200,2,FALSE)</f>
        <v>Cry</v>
      </c>
      <c r="C1492" s="6" t="s">
        <v>120</v>
      </c>
      <c r="D1492" t="str">
        <f>VLOOKUP(A1492,Sheet2!$A$2:$G$96,3,FALSE)</f>
        <v>org milj</v>
      </c>
      <c r="E1492" t="str">
        <f>VLOOKUP(A1492,Sheet2!$A$2:$G$96,4,FALSE)</f>
        <v>PAH</v>
      </c>
      <c r="F1492" s="1">
        <v>45055</v>
      </c>
      <c r="G1492" t="str">
        <f t="shared" si="76"/>
        <v>inn</v>
      </c>
      <c r="H1492" s="6">
        <v>0.159</v>
      </c>
      <c r="I1492" t="b">
        <f t="shared" si="74"/>
        <v>0</v>
      </c>
      <c r="J1492" s="9">
        <v>0.159</v>
      </c>
      <c r="K1492" t="str">
        <f>IF(LEN(VLOOKUP(B1492,Sheet2!$B$2:$G$96,5,FALSE))=0,"",VLOOKUP(B1492,Sheet2!$B$2:$G$96,5,FALSE))</f>
        <v/>
      </c>
      <c r="L1492" t="str">
        <f>IF(LEN(VLOOKUP(B1492,Sheet2!$B$2:$G$96,6,FALSE))=0,"",VLOOKUP(B1492,Sheet2!$B$2:$G$96,6,FALSE))</f>
        <v/>
      </c>
      <c r="M1492" t="b">
        <f t="shared" si="75"/>
        <v>0</v>
      </c>
      <c r="N1492">
        <v>152</v>
      </c>
      <c r="O1492" t="b">
        <f>VLOOKUP(A1492,Sheet2!$A$2:$G$74,5,FALSE)</f>
        <v>0</v>
      </c>
    </row>
    <row r="1493" spans="1:15" x14ac:dyDescent="0.25">
      <c r="A1493" s="6" t="s">
        <v>115</v>
      </c>
      <c r="B1493" t="str">
        <f>VLOOKUP($A1493,Sheet2!$A$2:$B$200,2,FALSE)</f>
        <v>B(b)F + B(j)F</v>
      </c>
      <c r="C1493" s="6" t="s">
        <v>120</v>
      </c>
      <c r="D1493" t="str">
        <f>VLOOKUP(A1493,Sheet2!$A$2:$G$96,3,FALSE)</f>
        <v>org milj</v>
      </c>
      <c r="E1493" t="str">
        <f>VLOOKUP(A1493,Sheet2!$A$2:$G$96,4,FALSE)</f>
        <v>PAH</v>
      </c>
      <c r="F1493" s="1">
        <v>45055</v>
      </c>
      <c r="G1493" t="str">
        <f t="shared" si="76"/>
        <v>inn</v>
      </c>
      <c r="H1493" s="6">
        <v>0.11799999999999999</v>
      </c>
      <c r="I1493" t="b">
        <f t="shared" si="74"/>
        <v>0</v>
      </c>
      <c r="J1493" s="9">
        <v>0.11799999999999999</v>
      </c>
      <c r="K1493" t="str">
        <f>IF(LEN(VLOOKUP(B1493,Sheet2!$B$2:$G$96,5,FALSE))=0,"",VLOOKUP(B1493,Sheet2!$B$2:$G$96,5,FALSE))</f>
        <v/>
      </c>
      <c r="L1493" t="str">
        <f>IF(LEN(VLOOKUP(B1493,Sheet2!$B$2:$G$96,6,FALSE))=0,"",VLOOKUP(B1493,Sheet2!$B$2:$G$96,6,FALSE))</f>
        <v/>
      </c>
      <c r="M1493" t="b">
        <f t="shared" si="75"/>
        <v>0</v>
      </c>
      <c r="N1493">
        <v>152</v>
      </c>
      <c r="O1493" t="b">
        <f>VLOOKUP(A1493,Sheet2!$A$2:$G$74,5,FALSE)</f>
        <v>0</v>
      </c>
    </row>
    <row r="1494" spans="1:15" x14ac:dyDescent="0.25">
      <c r="A1494" s="6" t="s">
        <v>155</v>
      </c>
      <c r="B1494" t="str">
        <f>VLOOKUP($A1494,Sheet2!$A$2:$B$200,2,FALSE)</f>
        <v>B(k)F</v>
      </c>
      <c r="C1494" s="6" t="s">
        <v>120</v>
      </c>
      <c r="D1494" t="str">
        <f>VLOOKUP(A1494,Sheet2!$A$2:$G$96,3,FALSE)</f>
        <v>org milj</v>
      </c>
      <c r="E1494" t="str">
        <f>VLOOKUP(A1494,Sheet2!$A$2:$G$96,4,FALSE)</f>
        <v>PAH</v>
      </c>
      <c r="F1494" s="1">
        <v>45055</v>
      </c>
      <c r="G1494" t="str">
        <f t="shared" si="76"/>
        <v>inn</v>
      </c>
      <c r="H1494" s="6">
        <v>3.9E-2</v>
      </c>
      <c r="I1494" t="b">
        <f t="shared" si="74"/>
        <v>0</v>
      </c>
      <c r="J1494" s="9">
        <v>3.9E-2</v>
      </c>
      <c r="K1494" t="str">
        <f>IF(LEN(VLOOKUP(B1494,Sheet2!$B$2:$G$96,5,FALSE))=0,"",VLOOKUP(B1494,Sheet2!$B$2:$G$96,5,FALSE))</f>
        <v/>
      </c>
      <c r="L1494" t="str">
        <f>IF(LEN(VLOOKUP(B1494,Sheet2!$B$2:$G$96,6,FALSE))=0,"",VLOOKUP(B1494,Sheet2!$B$2:$G$96,6,FALSE))</f>
        <v/>
      </c>
      <c r="M1494" t="b">
        <f t="shared" si="75"/>
        <v>0</v>
      </c>
      <c r="N1494">
        <v>152</v>
      </c>
      <c r="O1494" t="b">
        <f>VLOOKUP(A1494,Sheet2!$A$2:$G$74,5,FALSE)</f>
        <v>0</v>
      </c>
    </row>
    <row r="1495" spans="1:15" x14ac:dyDescent="0.25">
      <c r="A1495" s="6" t="s">
        <v>156</v>
      </c>
      <c r="B1495" t="str">
        <f>VLOOKUP($A1495,Sheet2!$A$2:$B$200,2,FALSE)</f>
        <v>B(a)P</v>
      </c>
      <c r="C1495" s="6" t="s">
        <v>120</v>
      </c>
      <c r="D1495" t="str">
        <f>VLOOKUP(A1495,Sheet2!$A$2:$G$96,3,FALSE)</f>
        <v>org milj</v>
      </c>
      <c r="E1495" t="str">
        <f>VLOOKUP(A1495,Sheet2!$A$2:$G$96,4,FALSE)</f>
        <v>PAH</v>
      </c>
      <c r="F1495" s="1">
        <v>45055</v>
      </c>
      <c r="G1495" t="str">
        <f t="shared" si="76"/>
        <v>inn</v>
      </c>
      <c r="H1495" s="6">
        <v>9.2299999999999993E-2</v>
      </c>
      <c r="I1495" t="b">
        <f t="shared" si="74"/>
        <v>0</v>
      </c>
      <c r="J1495" s="9">
        <v>9.2299999999999993E-2</v>
      </c>
      <c r="K1495" t="str">
        <f>IF(LEN(VLOOKUP(B1495,Sheet2!$B$2:$G$96,5,FALSE))=0,"",VLOOKUP(B1495,Sheet2!$B$2:$G$96,5,FALSE))</f>
        <v/>
      </c>
      <c r="L1495" t="str">
        <f>IF(LEN(VLOOKUP(B1495,Sheet2!$B$2:$G$96,6,FALSE))=0,"",VLOOKUP(B1495,Sheet2!$B$2:$G$96,6,FALSE))</f>
        <v/>
      </c>
      <c r="M1495" t="b">
        <f t="shared" si="75"/>
        <v>0</v>
      </c>
      <c r="N1495">
        <v>152</v>
      </c>
      <c r="O1495" t="b">
        <f>VLOOKUP(A1495,Sheet2!$A$2:$G$74,5,FALSE)</f>
        <v>0</v>
      </c>
    </row>
    <row r="1496" spans="1:15" x14ac:dyDescent="0.25">
      <c r="A1496" s="6" t="s">
        <v>157</v>
      </c>
      <c r="B1496" t="str">
        <f>VLOOKUP($A1496,Sheet2!$A$2:$B$200,2,FALSE)</f>
        <v>DB(ah)A</v>
      </c>
      <c r="C1496" s="6" t="s">
        <v>120</v>
      </c>
      <c r="D1496" t="str">
        <f>VLOOKUP(A1496,Sheet2!$A$2:$G$96,3,FALSE)</f>
        <v>org milj</v>
      </c>
      <c r="E1496" t="str">
        <f>VLOOKUP(A1496,Sheet2!$A$2:$G$96,4,FALSE)</f>
        <v>PAH</v>
      </c>
      <c r="F1496" s="1">
        <v>45055</v>
      </c>
      <c r="G1496" t="str">
        <f t="shared" si="76"/>
        <v>inn</v>
      </c>
      <c r="H1496" s="6" t="s">
        <v>144</v>
      </c>
      <c r="I1496" t="b">
        <f t="shared" si="74"/>
        <v>1</v>
      </c>
      <c r="J1496" s="9">
        <v>0.02</v>
      </c>
      <c r="K1496" t="str">
        <f>IF(LEN(VLOOKUP(B1496,Sheet2!$B$2:$G$96,5,FALSE))=0,"",VLOOKUP(B1496,Sheet2!$B$2:$G$96,5,FALSE))</f>
        <v/>
      </c>
      <c r="L1496" t="str">
        <f>IF(LEN(VLOOKUP(B1496,Sheet2!$B$2:$G$96,6,FALSE))=0,"",VLOOKUP(B1496,Sheet2!$B$2:$G$96,6,FALSE))</f>
        <v/>
      </c>
      <c r="M1496" t="b">
        <f t="shared" si="75"/>
        <v>0</v>
      </c>
      <c r="N1496">
        <v>152</v>
      </c>
      <c r="O1496" t="b">
        <f>VLOOKUP(A1496,Sheet2!$A$2:$G$74,5,FALSE)</f>
        <v>0</v>
      </c>
    </row>
    <row r="1497" spans="1:15" x14ac:dyDescent="0.25">
      <c r="A1497" s="6" t="s">
        <v>116</v>
      </c>
      <c r="B1497" t="str">
        <f>VLOOKUP($A1497,Sheet2!$A$2:$B$200,2,FALSE)</f>
        <v>B(ghi)P</v>
      </c>
      <c r="C1497" s="6" t="s">
        <v>120</v>
      </c>
      <c r="D1497" t="str">
        <f>VLOOKUP(A1497,Sheet2!$A$2:$G$96,3,FALSE)</f>
        <v>org milj</v>
      </c>
      <c r="E1497" t="str">
        <f>VLOOKUP(A1497,Sheet2!$A$2:$G$96,4,FALSE)</f>
        <v>PAH</v>
      </c>
      <c r="F1497" s="1">
        <v>45055</v>
      </c>
      <c r="G1497" t="str">
        <f t="shared" si="76"/>
        <v>inn</v>
      </c>
      <c r="H1497" s="6" t="s">
        <v>275</v>
      </c>
      <c r="I1497" t="b">
        <f t="shared" si="74"/>
        <v>1</v>
      </c>
      <c r="J1497" s="9">
        <v>7.0000000000000007E-2</v>
      </c>
      <c r="K1497" t="str">
        <f>IF(LEN(VLOOKUP(B1497,Sheet2!$B$2:$G$96,5,FALSE))=0,"",VLOOKUP(B1497,Sheet2!$B$2:$G$96,5,FALSE))</f>
        <v/>
      </c>
      <c r="L1497" t="str">
        <f>IF(LEN(VLOOKUP(B1497,Sheet2!$B$2:$G$96,6,FALSE))=0,"",VLOOKUP(B1497,Sheet2!$B$2:$G$96,6,FALSE))</f>
        <v/>
      </c>
      <c r="M1497" t="b">
        <f t="shared" si="75"/>
        <v>0</v>
      </c>
      <c r="N1497">
        <v>152</v>
      </c>
      <c r="O1497" t="b">
        <f>VLOOKUP(A1497,Sheet2!$A$2:$G$74,5,FALSE)</f>
        <v>0</v>
      </c>
    </row>
    <row r="1498" spans="1:15" x14ac:dyDescent="0.25">
      <c r="A1498" s="6" t="s">
        <v>158</v>
      </c>
      <c r="B1498" t="str">
        <f>VLOOKUP($A1498,Sheet2!$A$2:$B$200,2,FALSE)</f>
        <v>IP</v>
      </c>
      <c r="C1498" s="6" t="s">
        <v>120</v>
      </c>
      <c r="D1498" t="str">
        <f>VLOOKUP(A1498,Sheet2!$A$2:$G$96,3,FALSE)</f>
        <v>org milj</v>
      </c>
      <c r="E1498" t="str">
        <f>VLOOKUP(A1498,Sheet2!$A$2:$G$96,4,FALSE)</f>
        <v>PAH</v>
      </c>
      <c r="F1498" s="1">
        <v>45055</v>
      </c>
      <c r="G1498" t="str">
        <f t="shared" si="76"/>
        <v>inn</v>
      </c>
      <c r="H1498" s="6" t="s">
        <v>239</v>
      </c>
      <c r="I1498" t="b">
        <f t="shared" si="74"/>
        <v>1</v>
      </c>
      <c r="J1498" s="9">
        <v>0.04</v>
      </c>
      <c r="K1498" t="str">
        <f>IF(LEN(VLOOKUP(B1498,Sheet2!$B$2:$G$96,5,FALSE))=0,"",VLOOKUP(B1498,Sheet2!$B$2:$G$96,5,FALSE))</f>
        <v/>
      </c>
      <c r="L1498" t="str">
        <f>IF(LEN(VLOOKUP(B1498,Sheet2!$B$2:$G$96,6,FALSE))=0,"",VLOOKUP(B1498,Sheet2!$B$2:$G$96,6,FALSE))</f>
        <v/>
      </c>
      <c r="M1498" t="b">
        <f t="shared" si="75"/>
        <v>0</v>
      </c>
      <c r="N1498">
        <v>152</v>
      </c>
      <c r="O1498" t="b">
        <f>VLOOKUP(A1498,Sheet2!$A$2:$G$74,5,FALSE)</f>
        <v>0</v>
      </c>
    </row>
    <row r="1499" spans="1:15" x14ac:dyDescent="0.25">
      <c r="A1499" s="6" t="s">
        <v>176</v>
      </c>
      <c r="B1499" t="str">
        <f>VLOOKUP($A1499,Sheet2!$A$2:$B$200,2,FALSE)</f>
        <v>Sum PAH-16</v>
      </c>
      <c r="C1499" s="6" t="s">
        <v>120</v>
      </c>
      <c r="D1499" t="str">
        <f>VLOOKUP(A1499,Sheet2!$A$2:$G$96,3,FALSE)</f>
        <v>org milj</v>
      </c>
      <c r="E1499" t="str">
        <f>VLOOKUP(A1499,Sheet2!$A$2:$G$96,4,FALSE)</f>
        <v>PAH</v>
      </c>
      <c r="F1499" s="1">
        <v>45055</v>
      </c>
      <c r="G1499" t="str">
        <f t="shared" si="76"/>
        <v>inn</v>
      </c>
      <c r="H1499" s="6">
        <v>10.8</v>
      </c>
      <c r="I1499" t="b">
        <f t="shared" si="74"/>
        <v>0</v>
      </c>
      <c r="J1499" s="9">
        <v>10.8</v>
      </c>
      <c r="K1499" t="str">
        <f>IF(LEN(VLOOKUP(B1499,Sheet2!$B$2:$G$96,5,FALSE))=0,"",VLOOKUP(B1499,Sheet2!$B$2:$G$96,5,FALSE))</f>
        <v>målekrav</v>
      </c>
      <c r="L1499" t="str">
        <f>IF(LEN(VLOOKUP(B1499,Sheet2!$B$2:$G$96,6,FALSE))=0,"",VLOOKUP(B1499,Sheet2!$B$2:$G$96,6,FALSE))</f>
        <v/>
      </c>
      <c r="M1499" t="b">
        <f t="shared" si="75"/>
        <v>0</v>
      </c>
      <c r="N1499">
        <v>152</v>
      </c>
      <c r="O1499" t="b">
        <f>VLOOKUP(A1499,Sheet2!$A$2:$G$74,5,FALSE)</f>
        <v>1</v>
      </c>
    </row>
    <row r="1500" spans="1:15" x14ac:dyDescent="0.25">
      <c r="A1500" s="6" t="s">
        <v>159</v>
      </c>
      <c r="B1500" t="str">
        <f>VLOOKUP($A1500,Sheet2!$A$2:$B$200,2,FALSE)</f>
        <v>Sum PAH carc</v>
      </c>
      <c r="C1500" s="6" t="s">
        <v>120</v>
      </c>
      <c r="D1500" t="str">
        <f>VLOOKUP(A1500,Sheet2!$A$2:$G$96,3,FALSE)</f>
        <v>org milj</v>
      </c>
      <c r="E1500" t="str">
        <f>VLOOKUP(A1500,Sheet2!$A$2:$G$96,4,FALSE)</f>
        <v>PAH</v>
      </c>
      <c r="F1500" s="1">
        <v>45055</v>
      </c>
      <c r="G1500" t="str">
        <f t="shared" si="76"/>
        <v>inn</v>
      </c>
      <c r="H1500" s="6">
        <v>0.56200000000000006</v>
      </c>
      <c r="I1500" t="b">
        <f t="shared" si="74"/>
        <v>0</v>
      </c>
      <c r="J1500" s="9">
        <v>0.56200000000000006</v>
      </c>
      <c r="K1500" t="str">
        <f>IF(LEN(VLOOKUP(B1500,Sheet2!$B$2:$G$96,5,FALSE))=0,"",VLOOKUP(B1500,Sheet2!$B$2:$G$96,5,FALSE))</f>
        <v/>
      </c>
      <c r="L1500" t="str">
        <f>IF(LEN(VLOOKUP(B1500,Sheet2!$B$2:$G$96,6,FALSE))=0,"",VLOOKUP(B1500,Sheet2!$B$2:$G$96,6,FALSE))</f>
        <v/>
      </c>
      <c r="M1500" t="b">
        <f t="shared" si="75"/>
        <v>0</v>
      </c>
      <c r="N1500">
        <v>152</v>
      </c>
      <c r="O1500" t="b">
        <f>VLOOKUP(A1500,Sheet2!$A$2:$G$74,5,FALSE)</f>
        <v>0</v>
      </c>
    </row>
    <row r="1501" spans="1:15" x14ac:dyDescent="0.25">
      <c r="A1501" s="6" t="s">
        <v>39</v>
      </c>
      <c r="B1501" t="str">
        <f>VLOOKUP($A1501,Sheet2!$A$2:$B$200,2,FALSE)</f>
        <v>Benzen</v>
      </c>
      <c r="C1501" s="6" t="s">
        <v>120</v>
      </c>
      <c r="D1501" t="str">
        <f>VLOOKUP(A1501,Sheet2!$A$2:$G$96,3,FALSE)</f>
        <v>org milj</v>
      </c>
      <c r="E1501" t="str">
        <f>VLOOKUP(A1501,Sheet2!$A$2:$G$96,4,FALSE)</f>
        <v>BTEX</v>
      </c>
      <c r="F1501" s="1">
        <v>45055</v>
      </c>
      <c r="G1501" t="str">
        <f t="shared" si="76"/>
        <v>inn</v>
      </c>
      <c r="H1501" s="6">
        <v>1</v>
      </c>
      <c r="I1501" t="b">
        <f t="shared" si="74"/>
        <v>0</v>
      </c>
      <c r="J1501" s="9">
        <v>1</v>
      </c>
      <c r="K1501" t="str">
        <f>IF(LEN(VLOOKUP(B1501,Sheet2!$B$2:$G$96,5,FALSE))=0,"",VLOOKUP(B1501,Sheet2!$B$2:$G$96,5,FALSE))</f>
        <v/>
      </c>
      <c r="L1501" t="str">
        <f>IF(LEN(VLOOKUP(B1501,Sheet2!$B$2:$G$96,6,FALSE))=0,"",VLOOKUP(B1501,Sheet2!$B$2:$G$96,6,FALSE))</f>
        <v/>
      </c>
      <c r="M1501" t="b">
        <f t="shared" si="75"/>
        <v>0</v>
      </c>
      <c r="N1501">
        <v>152</v>
      </c>
      <c r="O1501" t="b">
        <f>VLOOKUP(A1501,Sheet2!$A$2:$G$74,5,FALSE)</f>
        <v>0</v>
      </c>
    </row>
    <row r="1502" spans="1:15" x14ac:dyDescent="0.25">
      <c r="A1502" s="6" t="s">
        <v>40</v>
      </c>
      <c r="B1502" t="str">
        <f>VLOOKUP($A1502,Sheet2!$A$2:$B$200,2,FALSE)</f>
        <v>Toluen</v>
      </c>
      <c r="C1502" s="6" t="s">
        <v>120</v>
      </c>
      <c r="D1502" t="str">
        <f>VLOOKUP(A1502,Sheet2!$A$2:$G$96,3,FALSE)</f>
        <v>org milj</v>
      </c>
      <c r="E1502" t="str">
        <f>VLOOKUP(A1502,Sheet2!$A$2:$G$96,4,FALSE)</f>
        <v>BTEX</v>
      </c>
      <c r="F1502" s="1">
        <v>45055</v>
      </c>
      <c r="G1502" t="str">
        <f t="shared" si="76"/>
        <v>inn</v>
      </c>
      <c r="H1502" s="6">
        <v>0.88</v>
      </c>
      <c r="I1502" t="b">
        <f t="shared" si="74"/>
        <v>0</v>
      </c>
      <c r="J1502" s="9">
        <v>0.88</v>
      </c>
      <c r="K1502" t="str">
        <f>IF(LEN(VLOOKUP(B1502,Sheet2!$B$2:$G$96,5,FALSE))=0,"",VLOOKUP(B1502,Sheet2!$B$2:$G$96,5,FALSE))</f>
        <v/>
      </c>
      <c r="L1502" t="str">
        <f>IF(LEN(VLOOKUP(B1502,Sheet2!$B$2:$G$96,6,FALSE))=0,"",VLOOKUP(B1502,Sheet2!$B$2:$G$96,6,FALSE))</f>
        <v/>
      </c>
      <c r="M1502" t="b">
        <f t="shared" si="75"/>
        <v>0</v>
      </c>
      <c r="N1502">
        <v>152</v>
      </c>
      <c r="O1502" t="b">
        <f>VLOOKUP(A1502,Sheet2!$A$2:$G$74,5,FALSE)</f>
        <v>0</v>
      </c>
    </row>
    <row r="1503" spans="1:15" x14ac:dyDescent="0.25">
      <c r="A1503" s="6" t="s">
        <v>41</v>
      </c>
      <c r="B1503" t="str">
        <f>VLOOKUP($A1503,Sheet2!$A$2:$B$200,2,FALSE)</f>
        <v>Etylbensen</v>
      </c>
      <c r="C1503" s="6" t="s">
        <v>120</v>
      </c>
      <c r="D1503" t="str">
        <f>VLOOKUP(A1503,Sheet2!$A$2:$G$96,3,FALSE)</f>
        <v>org milj</v>
      </c>
      <c r="E1503" t="str">
        <f>VLOOKUP(A1503,Sheet2!$A$2:$G$96,4,FALSE)</f>
        <v>BTEX</v>
      </c>
      <c r="F1503" s="1">
        <v>45055</v>
      </c>
      <c r="G1503" t="str">
        <f t="shared" si="76"/>
        <v>inn</v>
      </c>
      <c r="H1503" s="6">
        <v>0.9</v>
      </c>
      <c r="I1503" t="b">
        <f t="shared" si="74"/>
        <v>0</v>
      </c>
      <c r="J1503" s="9">
        <v>0.9</v>
      </c>
      <c r="K1503" t="str">
        <f>IF(LEN(VLOOKUP(B1503,Sheet2!$B$2:$G$96,5,FALSE))=0,"",VLOOKUP(B1503,Sheet2!$B$2:$G$96,5,FALSE))</f>
        <v/>
      </c>
      <c r="L1503" t="str">
        <f>IF(LEN(VLOOKUP(B1503,Sheet2!$B$2:$G$96,6,FALSE))=0,"",VLOOKUP(B1503,Sheet2!$B$2:$G$96,6,FALSE))</f>
        <v/>
      </c>
      <c r="M1503" t="b">
        <f t="shared" si="75"/>
        <v>0</v>
      </c>
      <c r="N1503">
        <v>152</v>
      </c>
      <c r="O1503" t="b">
        <f>VLOOKUP(A1503,Sheet2!$A$2:$G$74,5,FALSE)</f>
        <v>0</v>
      </c>
    </row>
    <row r="1504" spans="1:15" x14ac:dyDescent="0.25">
      <c r="A1504" s="6" t="s">
        <v>43</v>
      </c>
      <c r="B1504" t="str">
        <f>VLOOKUP($A1504,Sheet2!$A$2:$B$200,2,FALSE)</f>
        <v>m_p-Xylener</v>
      </c>
      <c r="C1504" s="6" t="s">
        <v>120</v>
      </c>
      <c r="D1504" t="str">
        <f>VLOOKUP(A1504,Sheet2!$A$2:$G$96,3,FALSE)</f>
        <v>org milj</v>
      </c>
      <c r="E1504" t="str">
        <f>VLOOKUP(A1504,Sheet2!$A$2:$G$96,4,FALSE)</f>
        <v>BTEX</v>
      </c>
      <c r="F1504" s="1">
        <v>45055</v>
      </c>
      <c r="G1504" t="str">
        <f t="shared" si="76"/>
        <v>inn</v>
      </c>
      <c r="H1504" s="6">
        <v>3.74</v>
      </c>
      <c r="I1504" t="b">
        <f t="shared" si="74"/>
        <v>0</v>
      </c>
      <c r="J1504" s="9">
        <v>3.74</v>
      </c>
      <c r="K1504" t="str">
        <f>IF(LEN(VLOOKUP(B1504,Sheet2!$B$2:$G$96,5,FALSE))=0,"",VLOOKUP(B1504,Sheet2!$B$2:$G$96,5,FALSE))</f>
        <v/>
      </c>
      <c r="L1504" t="str">
        <f>IF(LEN(VLOOKUP(B1504,Sheet2!$B$2:$G$96,6,FALSE))=0,"",VLOOKUP(B1504,Sheet2!$B$2:$G$96,6,FALSE))</f>
        <v/>
      </c>
      <c r="M1504" t="b">
        <f t="shared" si="75"/>
        <v>0</v>
      </c>
      <c r="N1504">
        <v>152</v>
      </c>
      <c r="O1504" t="b">
        <f>VLOOKUP(A1504,Sheet2!$A$2:$G$74,5,FALSE)</f>
        <v>0</v>
      </c>
    </row>
    <row r="1505" spans="1:15" x14ac:dyDescent="0.25">
      <c r="A1505" s="6" t="s">
        <v>44</v>
      </c>
      <c r="B1505" t="str">
        <f>VLOOKUP($A1505,Sheet2!$A$2:$B$200,2,FALSE)</f>
        <v>o-Xylen</v>
      </c>
      <c r="C1505" s="6" t="s">
        <v>120</v>
      </c>
      <c r="D1505" t="str">
        <f>VLOOKUP(A1505,Sheet2!$A$2:$G$96,3,FALSE)</f>
        <v>org milj</v>
      </c>
      <c r="E1505" t="str">
        <f>VLOOKUP(A1505,Sheet2!$A$2:$G$96,4,FALSE)</f>
        <v>BTEX</v>
      </c>
      <c r="F1505" s="1">
        <v>45055</v>
      </c>
      <c r="G1505" t="str">
        <f t="shared" si="76"/>
        <v>inn</v>
      </c>
      <c r="H1505" s="6">
        <v>1.18</v>
      </c>
      <c r="I1505" t="b">
        <f t="shared" si="74"/>
        <v>0</v>
      </c>
      <c r="J1505" s="9">
        <v>1.18</v>
      </c>
      <c r="K1505" t="str">
        <f>IF(LEN(VLOOKUP(B1505,Sheet2!$B$2:$G$96,5,FALSE))=0,"",VLOOKUP(B1505,Sheet2!$B$2:$G$96,5,FALSE))</f>
        <v/>
      </c>
      <c r="L1505" t="str">
        <f>IF(LEN(VLOOKUP(B1505,Sheet2!$B$2:$G$96,6,FALSE))=0,"",VLOOKUP(B1505,Sheet2!$B$2:$G$96,6,FALSE))</f>
        <v/>
      </c>
      <c r="M1505" t="b">
        <f t="shared" si="75"/>
        <v>0</v>
      </c>
      <c r="N1505">
        <v>152</v>
      </c>
      <c r="O1505" t="b">
        <f>VLOOKUP(A1505,Sheet2!$A$2:$G$74,5,FALSE)</f>
        <v>0</v>
      </c>
    </row>
    <row r="1506" spans="1:15" x14ac:dyDescent="0.25">
      <c r="A1506" s="6" t="s">
        <v>178</v>
      </c>
      <c r="B1506" t="str">
        <f>VLOOKUP($A1506,Sheet2!$A$2:$B$200,2,FALSE)</f>
        <v>Sum xylener</v>
      </c>
      <c r="C1506" s="6" t="s">
        <v>120</v>
      </c>
      <c r="D1506" t="str">
        <f>VLOOKUP(A1506,Sheet2!$A$2:$G$96,3,FALSE)</f>
        <v>org milj</v>
      </c>
      <c r="E1506" t="str">
        <f>VLOOKUP(A1506,Sheet2!$A$2:$G$96,4,FALSE)</f>
        <v>BTEX</v>
      </c>
      <c r="F1506" s="1">
        <v>45055</v>
      </c>
      <c r="G1506" t="str">
        <f t="shared" si="76"/>
        <v>inn</v>
      </c>
      <c r="H1506" s="6">
        <v>4.92</v>
      </c>
      <c r="I1506" t="b">
        <f t="shared" si="74"/>
        <v>0</v>
      </c>
      <c r="J1506" s="9">
        <v>4.92</v>
      </c>
      <c r="K1506" t="str">
        <f>IF(LEN(VLOOKUP(B1506,Sheet2!$B$2:$G$96,5,FALSE))=0,"",VLOOKUP(B1506,Sheet2!$B$2:$G$96,5,FALSE))</f>
        <v/>
      </c>
      <c r="L1506" t="str">
        <f>IF(LEN(VLOOKUP(B1506,Sheet2!$B$2:$G$96,6,FALSE))=0,"",VLOOKUP(B1506,Sheet2!$B$2:$G$96,6,FALSE))</f>
        <v/>
      </c>
      <c r="M1506" t="b">
        <f t="shared" si="75"/>
        <v>0</v>
      </c>
      <c r="N1506">
        <v>152</v>
      </c>
      <c r="O1506" t="b">
        <f>VLOOKUP(A1506,Sheet2!$A$2:$G$74,5,FALSE)</f>
        <v>0</v>
      </c>
    </row>
    <row r="1507" spans="1:15" x14ac:dyDescent="0.25">
      <c r="A1507" s="6" t="s">
        <v>45</v>
      </c>
      <c r="B1507" t="str">
        <f>VLOOKUP($A1507,Sheet2!$A$2:$B$200,2,FALSE)</f>
        <v>Sum BTEX</v>
      </c>
      <c r="C1507" s="6" t="s">
        <v>120</v>
      </c>
      <c r="D1507" t="str">
        <f>VLOOKUP(A1507,Sheet2!$A$2:$G$96,3,FALSE)</f>
        <v>org milj</v>
      </c>
      <c r="E1507" t="str">
        <f>VLOOKUP(A1507,Sheet2!$A$2:$G$96,4,FALSE)</f>
        <v>BTEX</v>
      </c>
      <c r="F1507" s="1">
        <v>45055</v>
      </c>
      <c r="G1507" t="str">
        <f t="shared" si="76"/>
        <v>inn</v>
      </c>
      <c r="H1507" s="6">
        <v>7.7</v>
      </c>
      <c r="I1507" t="b">
        <f t="shared" si="74"/>
        <v>0</v>
      </c>
      <c r="J1507" s="9">
        <v>7.7</v>
      </c>
      <c r="K1507" t="str">
        <f>IF(LEN(VLOOKUP(B1507,Sheet2!$B$2:$G$96,5,FALSE))=0,"",VLOOKUP(B1507,Sheet2!$B$2:$G$96,5,FALSE))</f>
        <v/>
      </c>
      <c r="L1507" t="str">
        <f>IF(LEN(VLOOKUP(B1507,Sheet2!$B$2:$G$96,6,FALSE))=0,"",VLOOKUP(B1507,Sheet2!$B$2:$G$96,6,FALSE))</f>
        <v/>
      </c>
      <c r="M1507" t="b">
        <f t="shared" si="75"/>
        <v>0</v>
      </c>
      <c r="N1507">
        <v>152</v>
      </c>
      <c r="O1507" t="b">
        <f>VLOOKUP(A1507,Sheet2!$A$2:$G$74,5,FALSE)</f>
        <v>0</v>
      </c>
    </row>
    <row r="1508" spans="1:15" x14ac:dyDescent="0.25">
      <c r="A1508" s="6" t="s">
        <v>277</v>
      </c>
      <c r="B1508" t="str">
        <f>VLOOKUP($A1508,Sheet2!$A$2:$B$200,2,FALSE)</f>
        <v>PFBA</v>
      </c>
      <c r="C1508" s="6" t="s">
        <v>120</v>
      </c>
      <c r="D1508" t="str">
        <f>VLOOKUP(A1508,Sheet2!$A$2:$G$96,3,FALSE)</f>
        <v>org milj</v>
      </c>
      <c r="E1508" t="str">
        <f>VLOOKUP(A1508,Sheet2!$A$2:$G$96,4,FALSE)</f>
        <v>PFAS</v>
      </c>
      <c r="F1508" s="1">
        <v>45055</v>
      </c>
      <c r="G1508" t="str">
        <f t="shared" si="76"/>
        <v>inn</v>
      </c>
      <c r="H1508" s="6" t="s">
        <v>276</v>
      </c>
      <c r="I1508" t="b">
        <f t="shared" si="74"/>
        <v>1</v>
      </c>
      <c r="J1508" s="9">
        <v>0.46</v>
      </c>
      <c r="K1508" t="str">
        <f>IF(LEN(VLOOKUP(B1508,Sheet2!$B$2:$G$96,5,FALSE))=0,"",VLOOKUP(B1508,Sheet2!$B$2:$G$96,5,FALSE))</f>
        <v/>
      </c>
      <c r="L1508" t="str">
        <f>IF(LEN(VLOOKUP(B1508,Sheet2!$B$2:$G$96,6,FALSE))=0,"",VLOOKUP(B1508,Sheet2!$B$2:$G$96,6,FALSE))</f>
        <v/>
      </c>
      <c r="M1508" t="b">
        <f t="shared" si="75"/>
        <v>0</v>
      </c>
      <c r="N1508">
        <v>152</v>
      </c>
      <c r="O1508" t="e">
        <f>VLOOKUP(A1508,Sheet2!$A$2:$G$74,5,FALSE)</f>
        <v>#N/A</v>
      </c>
    </row>
    <row r="1509" spans="1:15" x14ac:dyDescent="0.25">
      <c r="A1509" s="6" t="s">
        <v>51</v>
      </c>
      <c r="B1509" t="str">
        <f>VLOOKUP($A1509,Sheet2!$A$2:$B$200,2,FALSE)</f>
        <v>PFPeA</v>
      </c>
      <c r="C1509" s="6" t="s">
        <v>120</v>
      </c>
      <c r="D1509" t="str">
        <f>VLOOKUP(A1509,Sheet2!$A$2:$G$96,3,FALSE)</f>
        <v>org milj</v>
      </c>
      <c r="E1509" t="str">
        <f>VLOOKUP(A1509,Sheet2!$A$2:$G$96,4,FALSE)</f>
        <v>PFAS</v>
      </c>
      <c r="F1509" s="1">
        <v>45055</v>
      </c>
      <c r="G1509" t="str">
        <f t="shared" si="76"/>
        <v>inn</v>
      </c>
      <c r="H1509" s="6" t="s">
        <v>261</v>
      </c>
      <c r="I1509" t="b">
        <f t="shared" si="74"/>
        <v>1</v>
      </c>
      <c r="J1509" s="9">
        <v>0.2</v>
      </c>
      <c r="K1509" t="str">
        <f>IF(LEN(VLOOKUP(B1509,Sheet2!$B$2:$G$96,5,FALSE))=0,"",VLOOKUP(B1509,Sheet2!$B$2:$G$96,5,FALSE))</f>
        <v/>
      </c>
      <c r="L1509" t="str">
        <f>IF(LEN(VLOOKUP(B1509,Sheet2!$B$2:$G$96,6,FALSE))=0,"",VLOOKUP(B1509,Sheet2!$B$2:$G$96,6,FALSE))</f>
        <v/>
      </c>
      <c r="M1509" t="b">
        <f t="shared" si="75"/>
        <v>0</v>
      </c>
      <c r="N1509">
        <v>152</v>
      </c>
      <c r="O1509" t="b">
        <f>VLOOKUP(A1509,Sheet2!$A$2:$G$74,5,FALSE)</f>
        <v>0</v>
      </c>
    </row>
    <row r="1510" spans="1:15" x14ac:dyDescent="0.25">
      <c r="A1510" t="s">
        <v>49</v>
      </c>
      <c r="B1510" t="str">
        <f>VLOOKUP($A1510,Sheet2!$A$2:$B$200,2,FALSE)</f>
        <v>PFHxA</v>
      </c>
      <c r="C1510" s="6" t="s">
        <v>120</v>
      </c>
      <c r="D1510" t="str">
        <f>VLOOKUP(A1510,Sheet2!$A$2:$G$96,3,FALSE)</f>
        <v>org milj</v>
      </c>
      <c r="E1510" t="str">
        <f>VLOOKUP(A1510,Sheet2!$A$2:$G$96,4,FALSE)</f>
        <v>PFAS</v>
      </c>
      <c r="F1510" s="1">
        <v>45055</v>
      </c>
      <c r="G1510" t="str">
        <f t="shared" si="76"/>
        <v>inn</v>
      </c>
      <c r="H1510" s="6">
        <v>0.129</v>
      </c>
      <c r="I1510" t="b">
        <f t="shared" si="74"/>
        <v>0</v>
      </c>
      <c r="J1510" s="9">
        <v>0.129</v>
      </c>
      <c r="K1510" t="str">
        <f>IF(LEN(VLOOKUP(B1510,Sheet2!$B$2:$G$96,5,FALSE))=0,"",VLOOKUP(B1510,Sheet2!$B$2:$G$96,5,FALSE))</f>
        <v/>
      </c>
      <c r="L1510" t="str">
        <f>IF(LEN(VLOOKUP(B1510,Sheet2!$B$2:$G$96,6,FALSE))=0,"",VLOOKUP(B1510,Sheet2!$B$2:$G$96,6,FALSE))</f>
        <v/>
      </c>
      <c r="M1510" t="b">
        <f t="shared" si="75"/>
        <v>0</v>
      </c>
      <c r="N1510">
        <v>152</v>
      </c>
      <c r="O1510" t="b">
        <f>VLOOKUP(A1510,Sheet2!$A$2:$G$74,5,FALSE)</f>
        <v>0</v>
      </c>
    </row>
    <row r="1511" spans="1:15" x14ac:dyDescent="0.25">
      <c r="A1511" s="6" t="s">
        <v>50</v>
      </c>
      <c r="B1511" t="str">
        <f>VLOOKUP($A1511,Sheet2!$A$2:$B$200,2,FALSE)</f>
        <v>PFHpA</v>
      </c>
      <c r="C1511" s="6" t="s">
        <v>120</v>
      </c>
      <c r="D1511" t="str">
        <f>VLOOKUP(A1511,Sheet2!$A$2:$G$96,3,FALSE)</f>
        <v>org milj</v>
      </c>
      <c r="E1511" t="str">
        <f>VLOOKUP(A1511,Sheet2!$A$2:$G$96,4,FALSE)</f>
        <v>PFAS</v>
      </c>
      <c r="F1511" s="1">
        <v>45055</v>
      </c>
      <c r="G1511" t="str">
        <f t="shared" si="76"/>
        <v>inn</v>
      </c>
      <c r="H1511" s="6">
        <v>5.7000000000000002E-2</v>
      </c>
      <c r="I1511" t="b">
        <f t="shared" si="74"/>
        <v>0</v>
      </c>
      <c r="J1511" s="9">
        <v>5.7000000000000002E-2</v>
      </c>
      <c r="K1511" t="str">
        <f>IF(LEN(VLOOKUP(B1511,Sheet2!$B$2:$G$96,5,FALSE))=0,"",VLOOKUP(B1511,Sheet2!$B$2:$G$96,5,FALSE))</f>
        <v/>
      </c>
      <c r="L1511" t="str">
        <f>IF(LEN(VLOOKUP(B1511,Sheet2!$B$2:$G$96,6,FALSE))=0,"",VLOOKUP(B1511,Sheet2!$B$2:$G$96,6,FALSE))</f>
        <v/>
      </c>
      <c r="M1511" t="b">
        <f t="shared" si="75"/>
        <v>0</v>
      </c>
      <c r="N1511">
        <v>152</v>
      </c>
      <c r="O1511" t="b">
        <f>VLOOKUP(A1511,Sheet2!$A$2:$G$74,5,FALSE)</f>
        <v>0</v>
      </c>
    </row>
    <row r="1512" spans="1:15" x14ac:dyDescent="0.25">
      <c r="A1512" t="s">
        <v>195</v>
      </c>
      <c r="B1512" t="str">
        <f>VLOOKUP($A1512,Sheet2!$A$2:$B$200,2,FALSE)</f>
        <v>PFOA</v>
      </c>
      <c r="C1512" s="6" t="s">
        <v>120</v>
      </c>
      <c r="D1512" t="str">
        <f>VLOOKUP(A1512,Sheet2!$A$2:$G$96,3,FALSE)</f>
        <v>org milj</v>
      </c>
      <c r="E1512" t="str">
        <f>VLOOKUP(A1512,Sheet2!$A$2:$G$96,4,FALSE)</f>
        <v>PFAS</v>
      </c>
      <c r="F1512" s="1">
        <v>45055</v>
      </c>
      <c r="G1512" t="str">
        <f t="shared" si="76"/>
        <v>inn</v>
      </c>
      <c r="H1512" s="6">
        <v>9.3600000000000003E-2</v>
      </c>
      <c r="I1512" t="b">
        <f t="shared" si="74"/>
        <v>0</v>
      </c>
      <c r="J1512" s="9">
        <v>9.3600000000000003E-2</v>
      </c>
      <c r="K1512" t="str">
        <f>IF(LEN(VLOOKUP(B1512,Sheet2!$B$2:$G$96,5,FALSE))=0,"",VLOOKUP(B1512,Sheet2!$B$2:$G$96,5,FALSE))</f>
        <v>målekrav</v>
      </c>
      <c r="L1512" t="str">
        <f>IF(LEN(VLOOKUP(B1512,Sheet2!$B$2:$G$96,6,FALSE))=0,"",VLOOKUP(B1512,Sheet2!$B$2:$G$96,6,FALSE))</f>
        <v/>
      </c>
      <c r="M1512" t="b">
        <f t="shared" si="75"/>
        <v>0</v>
      </c>
      <c r="N1512">
        <v>152</v>
      </c>
      <c r="O1512" t="b">
        <f>VLOOKUP(A1512,Sheet2!$A$2:$G$74,5,FALSE)</f>
        <v>1</v>
      </c>
    </row>
    <row r="1513" spans="1:15" x14ac:dyDescent="0.25">
      <c r="A1513" s="6" t="s">
        <v>290</v>
      </c>
      <c r="B1513" t="str">
        <f>VLOOKUP($A1513,Sheet2!$A$2:$B$200,2,FALSE)</f>
        <v>PFNA</v>
      </c>
      <c r="C1513" s="6" t="s">
        <v>120</v>
      </c>
      <c r="D1513" t="str">
        <f>VLOOKUP(A1513,Sheet2!$A$2:$G$96,3,FALSE)</f>
        <v>org milj</v>
      </c>
      <c r="E1513" t="str">
        <f>VLOOKUP(A1513,Sheet2!$A$2:$G$96,4,FALSE)</f>
        <v>PFAS</v>
      </c>
      <c r="F1513" s="1">
        <v>45055</v>
      </c>
      <c r="G1513" t="str">
        <f t="shared" si="76"/>
        <v>inn</v>
      </c>
      <c r="H1513" s="6" t="s">
        <v>131</v>
      </c>
      <c r="I1513" t="b">
        <f t="shared" si="74"/>
        <v>1</v>
      </c>
      <c r="J1513" s="9">
        <v>0.01</v>
      </c>
      <c r="K1513" t="str">
        <f>IF(LEN(VLOOKUP(B1513,Sheet2!$B$2:$G$96,5,FALSE))=0,"",VLOOKUP(B1513,Sheet2!$B$2:$G$96,5,FALSE))</f>
        <v/>
      </c>
      <c r="L1513" t="str">
        <f>IF(LEN(VLOOKUP(B1513,Sheet2!$B$2:$G$96,6,FALSE))=0,"",VLOOKUP(B1513,Sheet2!$B$2:$G$96,6,FALSE))</f>
        <v/>
      </c>
      <c r="M1513" t="b">
        <f t="shared" si="75"/>
        <v>0</v>
      </c>
      <c r="N1513">
        <v>152</v>
      </c>
      <c r="O1513" t="e">
        <f>VLOOKUP(A1513,Sheet2!$A$2:$G$74,5,FALSE)</f>
        <v>#N/A</v>
      </c>
    </row>
    <row r="1514" spans="1:15" x14ac:dyDescent="0.25">
      <c r="A1514" s="6" t="s">
        <v>291</v>
      </c>
      <c r="B1514" t="str">
        <f>VLOOKUP($A1514,Sheet2!$A$2:$B$200,2,FALSE)</f>
        <v>PFDA</v>
      </c>
      <c r="C1514" s="6" t="s">
        <v>120</v>
      </c>
      <c r="D1514" t="str">
        <f>VLOOKUP(A1514,Sheet2!$A$2:$G$96,3,FALSE)</f>
        <v>org milj</v>
      </c>
      <c r="E1514" t="str">
        <f>VLOOKUP(A1514,Sheet2!$A$2:$G$96,4,FALSE)</f>
        <v>PFAS</v>
      </c>
      <c r="F1514" s="1">
        <v>45055</v>
      </c>
      <c r="G1514" t="str">
        <f t="shared" si="76"/>
        <v>inn</v>
      </c>
      <c r="H1514" s="6" t="s">
        <v>131</v>
      </c>
      <c r="I1514" t="b">
        <f t="shared" si="74"/>
        <v>1</v>
      </c>
      <c r="J1514" s="9">
        <v>0.01</v>
      </c>
      <c r="K1514" t="str">
        <f>IF(LEN(VLOOKUP(B1514,Sheet2!$B$2:$G$96,5,FALSE))=0,"",VLOOKUP(B1514,Sheet2!$B$2:$G$96,5,FALSE))</f>
        <v/>
      </c>
      <c r="L1514" t="str">
        <f>IF(LEN(VLOOKUP(B1514,Sheet2!$B$2:$G$96,6,FALSE))=0,"",VLOOKUP(B1514,Sheet2!$B$2:$G$96,6,FALSE))</f>
        <v/>
      </c>
      <c r="M1514" t="b">
        <f t="shared" si="75"/>
        <v>0</v>
      </c>
      <c r="N1514">
        <v>152</v>
      </c>
      <c r="O1514" t="e">
        <f>VLOOKUP(A1514,Sheet2!$A$2:$G$74,5,FALSE)</f>
        <v>#N/A</v>
      </c>
    </row>
    <row r="1515" spans="1:15" x14ac:dyDescent="0.25">
      <c r="A1515" s="6" t="s">
        <v>292</v>
      </c>
      <c r="B1515" t="str">
        <f>VLOOKUP($A1515,Sheet2!$A$2:$B$200,2,FALSE)</f>
        <v>PFUnDA</v>
      </c>
      <c r="C1515" s="6" t="s">
        <v>120</v>
      </c>
      <c r="D1515" t="str">
        <f>VLOOKUP(A1515,Sheet2!$A$2:$G$96,3,FALSE)</f>
        <v>org milj</v>
      </c>
      <c r="E1515" t="str">
        <f>VLOOKUP(A1515,Sheet2!$A$2:$G$96,4,FALSE)</f>
        <v>PFAS</v>
      </c>
      <c r="F1515" s="1">
        <v>45055</v>
      </c>
      <c r="G1515" t="str">
        <f t="shared" si="76"/>
        <v>inn</v>
      </c>
      <c r="H1515" s="6" t="s">
        <v>131</v>
      </c>
      <c r="I1515" t="b">
        <f t="shared" si="74"/>
        <v>1</v>
      </c>
      <c r="J1515" s="9">
        <v>0.01</v>
      </c>
      <c r="K1515" t="str">
        <f>IF(LEN(VLOOKUP(B1515,Sheet2!$B$2:$G$96,5,FALSE))=0,"",VLOOKUP(B1515,Sheet2!$B$2:$G$96,5,FALSE))</f>
        <v/>
      </c>
      <c r="L1515" t="str">
        <f>IF(LEN(VLOOKUP(B1515,Sheet2!$B$2:$G$96,6,FALSE))=0,"",VLOOKUP(B1515,Sheet2!$B$2:$G$96,6,FALSE))</f>
        <v/>
      </c>
      <c r="M1515" t="b">
        <f t="shared" si="75"/>
        <v>0</v>
      </c>
      <c r="N1515">
        <v>152</v>
      </c>
      <c r="O1515" t="e">
        <f>VLOOKUP(A1515,Sheet2!$A$2:$G$74,5,FALSE)</f>
        <v>#N/A</v>
      </c>
    </row>
    <row r="1516" spans="1:15" x14ac:dyDescent="0.25">
      <c r="A1516" s="6" t="s">
        <v>320</v>
      </c>
      <c r="B1516" t="str">
        <f>VLOOKUP($A1516,Sheet2!$A$2:$B$200,2,FALSE)</f>
        <v>PFDoDA</v>
      </c>
      <c r="C1516" s="6" t="s">
        <v>120</v>
      </c>
      <c r="D1516" t="str">
        <f>VLOOKUP(A1516,Sheet2!$A$2:$G$96,3,FALSE)</f>
        <v>org milj</v>
      </c>
      <c r="E1516" t="str">
        <f>VLOOKUP(A1516,Sheet2!$A$2:$G$96,4,FALSE)</f>
        <v>PFAS</v>
      </c>
      <c r="F1516" s="1">
        <v>45055</v>
      </c>
      <c r="G1516" t="str">
        <f t="shared" si="76"/>
        <v>inn</v>
      </c>
      <c r="H1516" s="6" t="s">
        <v>131</v>
      </c>
      <c r="I1516" t="b">
        <f t="shared" si="74"/>
        <v>1</v>
      </c>
      <c r="J1516" s="9">
        <v>0.01</v>
      </c>
      <c r="K1516" t="str">
        <f>IF(LEN(VLOOKUP(B1516,Sheet2!$B$2:$G$96,5,FALSE))=0,"",VLOOKUP(B1516,Sheet2!$B$2:$G$96,5,FALSE))</f>
        <v/>
      </c>
      <c r="L1516" t="str">
        <f>IF(LEN(VLOOKUP(B1516,Sheet2!$B$2:$G$96,6,FALSE))=0,"",VLOOKUP(B1516,Sheet2!$B$2:$G$96,6,FALSE))</f>
        <v/>
      </c>
      <c r="M1516" t="b">
        <f t="shared" si="75"/>
        <v>0</v>
      </c>
      <c r="N1516">
        <v>152</v>
      </c>
      <c r="O1516" t="e">
        <f>VLOOKUP(A1516,Sheet2!$A$2:$G$74,5,FALSE)</f>
        <v>#N/A</v>
      </c>
    </row>
    <row r="1517" spans="1:15" x14ac:dyDescent="0.25">
      <c r="A1517" s="6" t="s">
        <v>321</v>
      </c>
      <c r="B1517" t="str">
        <f>VLOOKUP($A1517,Sheet2!$A$2:$B$200,2,FALSE)</f>
        <v>PFTrDA</v>
      </c>
      <c r="C1517" s="6" t="s">
        <v>120</v>
      </c>
      <c r="D1517" t="str">
        <f>VLOOKUP(A1517,Sheet2!$A$2:$G$96,3,FALSE)</f>
        <v>org milj</v>
      </c>
      <c r="E1517" t="str">
        <f>VLOOKUP(A1517,Sheet2!$A$2:$G$96,4,FALSE)</f>
        <v>PFAS</v>
      </c>
      <c r="F1517" s="1">
        <v>45055</v>
      </c>
      <c r="G1517" t="str">
        <f t="shared" si="76"/>
        <v>inn</v>
      </c>
      <c r="H1517" s="6" t="s">
        <v>262</v>
      </c>
      <c r="I1517" t="b">
        <f t="shared" si="74"/>
        <v>1</v>
      </c>
      <c r="J1517" s="9">
        <v>2.5000000000000001E-2</v>
      </c>
      <c r="K1517" t="str">
        <f>IF(LEN(VLOOKUP(B1517,Sheet2!$B$2:$G$96,5,FALSE))=0,"",VLOOKUP(B1517,Sheet2!$B$2:$G$96,5,FALSE))</f>
        <v/>
      </c>
      <c r="L1517" t="str">
        <f>IF(LEN(VLOOKUP(B1517,Sheet2!$B$2:$G$96,6,FALSE))=0,"",VLOOKUP(B1517,Sheet2!$B$2:$G$96,6,FALSE))</f>
        <v/>
      </c>
      <c r="M1517" t="b">
        <f t="shared" si="75"/>
        <v>0</v>
      </c>
      <c r="N1517">
        <v>152</v>
      </c>
      <c r="O1517" t="e">
        <f>VLOOKUP(A1517,Sheet2!$A$2:$G$74,5,FALSE)</f>
        <v>#N/A</v>
      </c>
    </row>
    <row r="1518" spans="1:15" x14ac:dyDescent="0.25">
      <c r="A1518" s="6" t="s">
        <v>322</v>
      </c>
      <c r="B1518" t="str">
        <f>VLOOKUP($A1518,Sheet2!$A$2:$B$200,2,FALSE)</f>
        <v>PFTeDA</v>
      </c>
      <c r="C1518" s="6" t="s">
        <v>120</v>
      </c>
      <c r="D1518" t="str">
        <f>VLOOKUP(A1518,Sheet2!$A$2:$G$96,3,FALSE)</f>
        <v>org milj</v>
      </c>
      <c r="E1518" t="str">
        <f>VLOOKUP(A1518,Sheet2!$A$2:$G$96,4,FALSE)</f>
        <v>PFAS</v>
      </c>
      <c r="F1518" s="1">
        <v>45055</v>
      </c>
      <c r="G1518" t="str">
        <f t="shared" si="76"/>
        <v>inn</v>
      </c>
      <c r="H1518" s="6" t="s">
        <v>262</v>
      </c>
      <c r="I1518" t="b">
        <f t="shared" si="74"/>
        <v>1</v>
      </c>
      <c r="J1518" s="9">
        <v>2.5000000000000001E-2</v>
      </c>
      <c r="K1518" t="str">
        <f>IF(LEN(VLOOKUP(B1518,Sheet2!$B$2:$G$96,5,FALSE))=0,"",VLOOKUP(B1518,Sheet2!$B$2:$G$96,5,FALSE))</f>
        <v/>
      </c>
      <c r="L1518" t="str">
        <f>IF(LEN(VLOOKUP(B1518,Sheet2!$B$2:$G$96,6,FALSE))=0,"",VLOOKUP(B1518,Sheet2!$B$2:$G$96,6,FALSE))</f>
        <v/>
      </c>
      <c r="M1518" t="b">
        <f t="shared" si="75"/>
        <v>0</v>
      </c>
      <c r="N1518">
        <v>152</v>
      </c>
      <c r="O1518" t="e">
        <f>VLOOKUP(A1518,Sheet2!$A$2:$G$74,5,FALSE)</f>
        <v>#N/A</v>
      </c>
    </row>
    <row r="1519" spans="1:15" x14ac:dyDescent="0.25">
      <c r="A1519" s="6" t="s">
        <v>323</v>
      </c>
      <c r="B1519" t="str">
        <f>VLOOKUP($A1519,Sheet2!$A$2:$B$200,2,FALSE)</f>
        <v>PFHxDA</v>
      </c>
      <c r="C1519" s="6" t="s">
        <v>120</v>
      </c>
      <c r="D1519" t="str">
        <f>VLOOKUP(A1519,Sheet2!$A$2:$G$96,3,FALSE)</f>
        <v>org milj</v>
      </c>
      <c r="E1519" t="str">
        <f>VLOOKUP(A1519,Sheet2!$A$2:$G$96,4,FALSE)</f>
        <v>PFAS</v>
      </c>
      <c r="F1519" s="1">
        <v>45055</v>
      </c>
      <c r="G1519" t="str">
        <f t="shared" si="76"/>
        <v>inn</v>
      </c>
      <c r="H1519" s="6" t="s">
        <v>146</v>
      </c>
      <c r="I1519" t="b">
        <f t="shared" si="74"/>
        <v>1</v>
      </c>
      <c r="J1519" s="9">
        <v>0.05</v>
      </c>
      <c r="K1519" t="str">
        <f>IF(LEN(VLOOKUP(B1519,Sheet2!$B$2:$G$96,5,FALSE))=0,"",VLOOKUP(B1519,Sheet2!$B$2:$G$96,5,FALSE))</f>
        <v/>
      </c>
      <c r="L1519" t="str">
        <f>IF(LEN(VLOOKUP(B1519,Sheet2!$B$2:$G$96,6,FALSE))=0,"",VLOOKUP(B1519,Sheet2!$B$2:$G$96,6,FALSE))</f>
        <v/>
      </c>
      <c r="M1519" t="b">
        <f t="shared" si="75"/>
        <v>0</v>
      </c>
      <c r="N1519">
        <v>152</v>
      </c>
      <c r="O1519" t="e">
        <f>VLOOKUP(A1519,Sheet2!$A$2:$G$74,5,FALSE)</f>
        <v>#N/A</v>
      </c>
    </row>
    <row r="1520" spans="1:15" x14ac:dyDescent="0.25">
      <c r="A1520" s="6" t="s">
        <v>324</v>
      </c>
      <c r="B1520" t="str">
        <f>VLOOKUP($A1520,Sheet2!$A$2:$B$200,2,FALSE)</f>
        <v>PFOcDA</v>
      </c>
      <c r="C1520" s="6" t="s">
        <v>120</v>
      </c>
      <c r="D1520" t="str">
        <f>VLOOKUP(A1520,Sheet2!$A$2:$G$96,3,FALSE)</f>
        <v>org milj</v>
      </c>
      <c r="E1520" t="str">
        <f>VLOOKUP(A1520,Sheet2!$A$2:$G$96,4,FALSE)</f>
        <v>PFAS</v>
      </c>
      <c r="F1520" s="1">
        <v>45055</v>
      </c>
      <c r="G1520" t="str">
        <f t="shared" si="76"/>
        <v>inn</v>
      </c>
      <c r="H1520" s="6" t="s">
        <v>146</v>
      </c>
      <c r="I1520" t="b">
        <f t="shared" si="74"/>
        <v>1</v>
      </c>
      <c r="J1520" s="9">
        <v>0.05</v>
      </c>
      <c r="K1520" t="str">
        <f>IF(LEN(VLOOKUP(B1520,Sheet2!$B$2:$G$96,5,FALSE))=0,"",VLOOKUP(B1520,Sheet2!$B$2:$G$96,5,FALSE))</f>
        <v/>
      </c>
      <c r="L1520" t="str">
        <f>IF(LEN(VLOOKUP(B1520,Sheet2!$B$2:$G$96,6,FALSE))=0,"",VLOOKUP(B1520,Sheet2!$B$2:$G$96,6,FALSE))</f>
        <v/>
      </c>
      <c r="M1520" t="b">
        <f t="shared" si="75"/>
        <v>0</v>
      </c>
      <c r="N1520">
        <v>152</v>
      </c>
      <c r="O1520" t="e">
        <f>VLOOKUP(A1520,Sheet2!$A$2:$G$74,5,FALSE)</f>
        <v>#N/A</v>
      </c>
    </row>
    <row r="1521" spans="1:15" x14ac:dyDescent="0.25">
      <c r="A1521" s="6" t="s">
        <v>193</v>
      </c>
      <c r="B1521" t="str">
        <f>VLOOKUP($A1521,Sheet2!$A$2:$B$200,2,FALSE)</f>
        <v>PFBS</v>
      </c>
      <c r="C1521" s="6" t="s">
        <v>120</v>
      </c>
      <c r="D1521" t="str">
        <f>VLOOKUP(A1521,Sheet2!$A$2:$G$96,3,FALSE)</f>
        <v>org milj</v>
      </c>
      <c r="E1521" t="str">
        <f>VLOOKUP(A1521,Sheet2!$A$2:$G$96,4,FALSE)</f>
        <v>PFAS</v>
      </c>
      <c r="F1521" s="1">
        <v>45055</v>
      </c>
      <c r="G1521" t="str">
        <f t="shared" si="76"/>
        <v>inn</v>
      </c>
      <c r="H1521" s="6">
        <v>1.04</v>
      </c>
      <c r="I1521" t="b">
        <f t="shared" si="74"/>
        <v>0</v>
      </c>
      <c r="J1521" s="9">
        <v>1.04</v>
      </c>
      <c r="K1521" t="str">
        <f>IF(LEN(VLOOKUP(B1521,Sheet2!$B$2:$G$96,5,FALSE))=0,"",VLOOKUP(B1521,Sheet2!$B$2:$G$96,5,FALSE))</f>
        <v/>
      </c>
      <c r="L1521" t="str">
        <f>IF(LEN(VLOOKUP(B1521,Sheet2!$B$2:$G$96,6,FALSE))=0,"",VLOOKUP(B1521,Sheet2!$B$2:$G$96,6,FALSE))</f>
        <v/>
      </c>
      <c r="M1521" t="b">
        <f t="shared" si="75"/>
        <v>0</v>
      </c>
      <c r="N1521">
        <v>152</v>
      </c>
      <c r="O1521" t="b">
        <f>VLOOKUP(A1521,Sheet2!$A$2:$G$74,5,FALSE)</f>
        <v>0</v>
      </c>
    </row>
    <row r="1522" spans="1:15" x14ac:dyDescent="0.25">
      <c r="A1522" s="6" t="s">
        <v>325</v>
      </c>
      <c r="B1522" t="str">
        <f>VLOOKUP($A1522,Sheet2!$A$2:$B$200,2,FALSE)</f>
        <v>PFPeS</v>
      </c>
      <c r="C1522" s="6" t="s">
        <v>120</v>
      </c>
      <c r="D1522" t="str">
        <f>VLOOKUP(A1522,Sheet2!$A$2:$G$96,3,FALSE)</f>
        <v>org milj</v>
      </c>
      <c r="E1522" t="str">
        <f>VLOOKUP(A1522,Sheet2!$A$2:$G$96,4,FALSE)</f>
        <v>PFAS</v>
      </c>
      <c r="F1522" s="1">
        <v>45055</v>
      </c>
      <c r="G1522" t="str">
        <f t="shared" si="76"/>
        <v>inn</v>
      </c>
      <c r="H1522" s="6" t="s">
        <v>131</v>
      </c>
      <c r="I1522" t="b">
        <f t="shared" si="74"/>
        <v>1</v>
      </c>
      <c r="J1522" s="9">
        <v>0.01</v>
      </c>
      <c r="K1522" t="str">
        <f>IF(LEN(VLOOKUP(B1522,Sheet2!$B$2:$G$96,5,FALSE))=0,"",VLOOKUP(B1522,Sheet2!$B$2:$G$96,5,FALSE))</f>
        <v/>
      </c>
      <c r="L1522" t="str">
        <f>IF(LEN(VLOOKUP(B1522,Sheet2!$B$2:$G$96,6,FALSE))=0,"",VLOOKUP(B1522,Sheet2!$B$2:$G$96,6,FALSE))</f>
        <v/>
      </c>
      <c r="M1522" t="b">
        <f t="shared" si="75"/>
        <v>0</v>
      </c>
      <c r="N1522">
        <v>152</v>
      </c>
      <c r="O1522" t="e">
        <f>VLOOKUP(A1522,Sheet2!$A$2:$G$74,5,FALSE)</f>
        <v>#N/A</v>
      </c>
    </row>
    <row r="1523" spans="1:15" x14ac:dyDescent="0.25">
      <c r="A1523" s="6" t="s">
        <v>326</v>
      </c>
      <c r="B1523" t="str">
        <f>VLOOKUP($A1523,Sheet2!$A$2:$B$200,2,FALSE)</f>
        <v>PFHxS</v>
      </c>
      <c r="C1523" s="6" t="s">
        <v>120</v>
      </c>
      <c r="D1523" t="str">
        <f>VLOOKUP(A1523,Sheet2!$A$2:$G$96,3,FALSE)</f>
        <v>org milj</v>
      </c>
      <c r="E1523" t="str">
        <f>VLOOKUP(A1523,Sheet2!$A$2:$G$96,4,FALSE)</f>
        <v>PFAS</v>
      </c>
      <c r="F1523" s="1">
        <v>45055</v>
      </c>
      <c r="G1523" t="str">
        <f t="shared" si="76"/>
        <v>inn</v>
      </c>
      <c r="H1523" s="6">
        <v>2.8000000000000001E-2</v>
      </c>
      <c r="I1523" t="b">
        <f t="shared" si="74"/>
        <v>0</v>
      </c>
      <c r="J1523" s="9">
        <v>2.8000000000000001E-2</v>
      </c>
      <c r="K1523" t="str">
        <f>IF(LEN(VLOOKUP(B1523,Sheet2!$B$2:$G$96,5,FALSE))=0,"",VLOOKUP(B1523,Sheet2!$B$2:$G$96,5,FALSE))</f>
        <v/>
      </c>
      <c r="L1523" t="str">
        <f>IF(LEN(VLOOKUP(B1523,Sheet2!$B$2:$G$96,6,FALSE))=0,"",VLOOKUP(B1523,Sheet2!$B$2:$G$96,6,FALSE))</f>
        <v/>
      </c>
      <c r="M1523" t="b">
        <f t="shared" si="75"/>
        <v>0</v>
      </c>
      <c r="N1523">
        <v>152</v>
      </c>
      <c r="O1523" t="e">
        <f>VLOOKUP(A1523,Sheet2!$A$2:$G$74,5,FALSE)</f>
        <v>#N/A</v>
      </c>
    </row>
    <row r="1524" spans="1:15" x14ac:dyDescent="0.25">
      <c r="A1524" s="6" t="s">
        <v>327</v>
      </c>
      <c r="B1524" t="str">
        <f>VLOOKUP($A1524,Sheet2!$A$2:$B$200,2,FALSE)</f>
        <v>PFHpS</v>
      </c>
      <c r="C1524" s="6" t="s">
        <v>120</v>
      </c>
      <c r="D1524" t="str">
        <f>VLOOKUP(A1524,Sheet2!$A$2:$G$96,3,FALSE)</f>
        <v>org milj</v>
      </c>
      <c r="E1524" t="str">
        <f>VLOOKUP(A1524,Sheet2!$A$2:$G$96,4,FALSE)</f>
        <v>PFAS</v>
      </c>
      <c r="F1524" s="1">
        <v>45055</v>
      </c>
      <c r="G1524" t="str">
        <f t="shared" si="76"/>
        <v>inn</v>
      </c>
      <c r="H1524" s="6" t="s">
        <v>131</v>
      </c>
      <c r="I1524" t="b">
        <f t="shared" si="74"/>
        <v>1</v>
      </c>
      <c r="J1524" s="9">
        <v>0.01</v>
      </c>
      <c r="K1524" t="str">
        <f>IF(LEN(VLOOKUP(B1524,Sheet2!$B$2:$G$96,5,FALSE))=0,"",VLOOKUP(B1524,Sheet2!$B$2:$G$96,5,FALSE))</f>
        <v/>
      </c>
      <c r="L1524" t="str">
        <f>IF(LEN(VLOOKUP(B1524,Sheet2!$B$2:$G$96,6,FALSE))=0,"",VLOOKUP(B1524,Sheet2!$B$2:$G$96,6,FALSE))</f>
        <v/>
      </c>
      <c r="M1524" t="b">
        <f t="shared" si="75"/>
        <v>0</v>
      </c>
      <c r="N1524">
        <v>152</v>
      </c>
      <c r="O1524" t="e">
        <f>VLOOKUP(A1524,Sheet2!$A$2:$G$74,5,FALSE)</f>
        <v>#N/A</v>
      </c>
    </row>
    <row r="1525" spans="1:15" x14ac:dyDescent="0.25">
      <c r="A1525" s="6" t="s">
        <v>194</v>
      </c>
      <c r="B1525" t="str">
        <f>VLOOKUP($A1525,Sheet2!$A$2:$B$200,2,FALSE)</f>
        <v>PFOS</v>
      </c>
      <c r="C1525" s="6" t="s">
        <v>120</v>
      </c>
      <c r="D1525" t="str">
        <f>VLOOKUP(A1525,Sheet2!$A$2:$G$96,3,FALSE)</f>
        <v>org milj</v>
      </c>
      <c r="E1525" t="str">
        <f>VLOOKUP(A1525,Sheet2!$A$2:$G$96,4,FALSE)</f>
        <v>PFAS</v>
      </c>
      <c r="F1525" s="1">
        <v>45055</v>
      </c>
      <c r="G1525" t="str">
        <f t="shared" si="76"/>
        <v>inn</v>
      </c>
      <c r="H1525" s="6">
        <v>5.1400000000000001E-2</v>
      </c>
      <c r="I1525" t="b">
        <f t="shared" si="74"/>
        <v>0</v>
      </c>
      <c r="J1525" s="9">
        <v>5.1400000000000001E-2</v>
      </c>
      <c r="K1525" t="str">
        <f>IF(LEN(VLOOKUP(B1525,Sheet2!$B$2:$G$96,5,FALSE))=0,"",VLOOKUP(B1525,Sheet2!$B$2:$G$96,5,FALSE))</f>
        <v>målekrav</v>
      </c>
      <c r="L1525" t="str">
        <f>IF(LEN(VLOOKUP(B1525,Sheet2!$B$2:$G$96,6,FALSE))=0,"",VLOOKUP(B1525,Sheet2!$B$2:$G$96,6,FALSE))</f>
        <v/>
      </c>
      <c r="M1525" t="b">
        <f t="shared" si="75"/>
        <v>0</v>
      </c>
      <c r="N1525">
        <v>152</v>
      </c>
      <c r="O1525" t="b">
        <f>VLOOKUP(A1525,Sheet2!$A$2:$G$74,5,FALSE)</f>
        <v>1</v>
      </c>
    </row>
    <row r="1526" spans="1:15" x14ac:dyDescent="0.25">
      <c r="A1526" s="6" t="s">
        <v>328</v>
      </c>
      <c r="B1526" t="str">
        <f>VLOOKUP($A1526,Sheet2!$A$2:$B$200,2,FALSE)</f>
        <v>PFNS</v>
      </c>
      <c r="C1526" s="6" t="s">
        <v>120</v>
      </c>
      <c r="D1526" t="str">
        <f>VLOOKUP(A1526,Sheet2!$A$2:$G$96,3,FALSE)</f>
        <v>org milj</v>
      </c>
      <c r="E1526" t="str">
        <f>VLOOKUP(A1526,Sheet2!$A$2:$G$96,4,FALSE)</f>
        <v>PFAS</v>
      </c>
      <c r="F1526" s="1">
        <v>45055</v>
      </c>
      <c r="G1526" t="str">
        <f t="shared" si="76"/>
        <v>inn</v>
      </c>
      <c r="H1526" s="6" t="s">
        <v>131</v>
      </c>
      <c r="I1526" t="b">
        <f t="shared" si="74"/>
        <v>1</v>
      </c>
      <c r="J1526" s="9">
        <v>0.01</v>
      </c>
      <c r="K1526" t="str">
        <f>IF(LEN(VLOOKUP(B1526,Sheet2!$B$2:$G$96,5,FALSE))=0,"",VLOOKUP(B1526,Sheet2!$B$2:$G$96,5,FALSE))</f>
        <v/>
      </c>
      <c r="L1526" t="str">
        <f>IF(LEN(VLOOKUP(B1526,Sheet2!$B$2:$G$96,6,FALSE))=0,"",VLOOKUP(B1526,Sheet2!$B$2:$G$96,6,FALSE))</f>
        <v/>
      </c>
      <c r="M1526" t="b">
        <f t="shared" si="75"/>
        <v>0</v>
      </c>
      <c r="N1526">
        <v>152</v>
      </c>
      <c r="O1526" t="e">
        <f>VLOOKUP(A1526,Sheet2!$A$2:$G$74,5,FALSE)</f>
        <v>#N/A</v>
      </c>
    </row>
    <row r="1527" spans="1:15" x14ac:dyDescent="0.25">
      <c r="A1527" s="6" t="s">
        <v>329</v>
      </c>
      <c r="B1527" t="str">
        <f>VLOOKUP($A1527,Sheet2!$A$2:$B$200,2,FALSE)</f>
        <v>PFDS</v>
      </c>
      <c r="C1527" s="6" t="s">
        <v>120</v>
      </c>
      <c r="D1527" t="str">
        <f>VLOOKUP(A1527,Sheet2!$A$2:$G$96,3,FALSE)</f>
        <v>org milj</v>
      </c>
      <c r="E1527" t="str">
        <f>VLOOKUP(A1527,Sheet2!$A$2:$G$96,4,FALSE)</f>
        <v>PFAS</v>
      </c>
      <c r="F1527" s="1">
        <v>45055</v>
      </c>
      <c r="G1527" t="str">
        <f t="shared" si="76"/>
        <v>inn</v>
      </c>
      <c r="H1527" s="6" t="s">
        <v>131</v>
      </c>
      <c r="I1527" t="b">
        <f t="shared" si="74"/>
        <v>1</v>
      </c>
      <c r="J1527" s="9">
        <v>0.01</v>
      </c>
      <c r="K1527" t="str">
        <f>IF(LEN(VLOOKUP(B1527,Sheet2!$B$2:$G$96,5,FALSE))=0,"",VLOOKUP(B1527,Sheet2!$B$2:$G$96,5,FALSE))</f>
        <v/>
      </c>
      <c r="L1527" t="str">
        <f>IF(LEN(VLOOKUP(B1527,Sheet2!$B$2:$G$96,6,FALSE))=0,"",VLOOKUP(B1527,Sheet2!$B$2:$G$96,6,FALSE))</f>
        <v/>
      </c>
      <c r="M1527" t="b">
        <f t="shared" si="75"/>
        <v>0</v>
      </c>
      <c r="N1527">
        <v>152</v>
      </c>
      <c r="O1527" t="e">
        <f>VLOOKUP(A1527,Sheet2!$A$2:$G$74,5,FALSE)</f>
        <v>#N/A</v>
      </c>
    </row>
    <row r="1528" spans="1:15" x14ac:dyDescent="0.25">
      <c r="A1528" s="6" t="s">
        <v>330</v>
      </c>
      <c r="B1528" t="str">
        <f>VLOOKUP($A1528,Sheet2!$A$2:$B$200,2,FALSE)</f>
        <v>PFDoDS</v>
      </c>
      <c r="C1528" s="6" t="s">
        <v>120</v>
      </c>
      <c r="D1528" t="str">
        <f>VLOOKUP(A1528,Sheet2!$A$2:$G$96,3,FALSE)</f>
        <v>org milj</v>
      </c>
      <c r="E1528" t="str">
        <f>VLOOKUP(A1528,Sheet2!$A$2:$G$96,4,FALSE)</f>
        <v>PFAS</v>
      </c>
      <c r="F1528" s="1">
        <v>45055</v>
      </c>
      <c r="G1528" t="str">
        <f t="shared" si="76"/>
        <v>inn</v>
      </c>
      <c r="H1528" s="6" t="s">
        <v>262</v>
      </c>
      <c r="I1528" t="b">
        <f t="shared" si="74"/>
        <v>1</v>
      </c>
      <c r="J1528" s="9">
        <v>2.5000000000000001E-2</v>
      </c>
      <c r="K1528" t="str">
        <f>IF(LEN(VLOOKUP(B1528,Sheet2!$B$2:$G$96,5,FALSE))=0,"",VLOOKUP(B1528,Sheet2!$B$2:$G$96,5,FALSE))</f>
        <v/>
      </c>
      <c r="L1528" t="str">
        <f>IF(LEN(VLOOKUP(B1528,Sheet2!$B$2:$G$96,6,FALSE))=0,"",VLOOKUP(B1528,Sheet2!$B$2:$G$96,6,FALSE))</f>
        <v/>
      </c>
      <c r="M1528" t="b">
        <f t="shared" si="75"/>
        <v>0</v>
      </c>
      <c r="N1528">
        <v>152</v>
      </c>
      <c r="O1528" t="e">
        <f>VLOOKUP(A1528,Sheet2!$A$2:$G$74,5,FALSE)</f>
        <v>#N/A</v>
      </c>
    </row>
    <row r="1529" spans="1:15" x14ac:dyDescent="0.25">
      <c r="A1529" s="6" t="s">
        <v>331</v>
      </c>
      <c r="B1529" t="str">
        <f>VLOOKUP($A1529,Sheet2!$A$2:$B$200,2,FALSE)</f>
        <v>4:2 FTS</v>
      </c>
      <c r="C1529" s="6" t="s">
        <v>120</v>
      </c>
      <c r="D1529" t="str">
        <f>VLOOKUP(A1529,Sheet2!$A$2:$G$96,3,FALSE)</f>
        <v>org milj</v>
      </c>
      <c r="E1529" t="str">
        <f>VLOOKUP(A1529,Sheet2!$A$2:$G$96,4,FALSE)</f>
        <v>PFAS</v>
      </c>
      <c r="F1529" s="1">
        <v>45055</v>
      </c>
      <c r="G1529" t="str">
        <f t="shared" si="76"/>
        <v>inn</v>
      </c>
      <c r="H1529" s="6" t="s">
        <v>131</v>
      </c>
      <c r="I1529" t="b">
        <f t="shared" si="74"/>
        <v>1</v>
      </c>
      <c r="J1529" s="9">
        <v>0.01</v>
      </c>
      <c r="K1529" t="str">
        <f>IF(LEN(VLOOKUP(B1529,Sheet2!$B$2:$G$96,5,FALSE))=0,"",VLOOKUP(B1529,Sheet2!$B$2:$G$96,5,FALSE))</f>
        <v/>
      </c>
      <c r="L1529" t="str">
        <f>IF(LEN(VLOOKUP(B1529,Sheet2!$B$2:$G$96,6,FALSE))=0,"",VLOOKUP(B1529,Sheet2!$B$2:$G$96,6,FALSE))</f>
        <v/>
      </c>
      <c r="M1529" t="b">
        <f t="shared" si="75"/>
        <v>0</v>
      </c>
      <c r="N1529">
        <v>152</v>
      </c>
      <c r="O1529" t="e">
        <f>VLOOKUP(A1529,Sheet2!$A$2:$G$74,5,FALSE)</f>
        <v>#N/A</v>
      </c>
    </row>
    <row r="1530" spans="1:15" x14ac:dyDescent="0.25">
      <c r="A1530" s="6" t="s">
        <v>48</v>
      </c>
      <c r="B1530" t="str">
        <f>VLOOKUP($A1530,Sheet2!$A$2:$B$200,2,FALSE)</f>
        <v>6:2 FTS</v>
      </c>
      <c r="C1530" s="6" t="s">
        <v>120</v>
      </c>
      <c r="D1530" t="str">
        <f>VLOOKUP(A1530,Sheet2!$A$2:$G$96,3,FALSE)</f>
        <v>org milj</v>
      </c>
      <c r="E1530" t="str">
        <f>VLOOKUP(A1530,Sheet2!$A$2:$G$96,4,FALSE)</f>
        <v>PFAS</v>
      </c>
      <c r="F1530" s="1">
        <v>45055</v>
      </c>
      <c r="G1530" t="str">
        <f t="shared" si="76"/>
        <v>inn</v>
      </c>
      <c r="H1530" s="6">
        <v>0.11</v>
      </c>
      <c r="I1530" t="b">
        <f t="shared" si="74"/>
        <v>0</v>
      </c>
      <c r="J1530" s="9">
        <v>0.11</v>
      </c>
      <c r="K1530" t="str">
        <f>IF(LEN(VLOOKUP(B1530,Sheet2!$B$2:$G$96,5,FALSE))=0,"",VLOOKUP(B1530,Sheet2!$B$2:$G$96,5,FALSE))</f>
        <v/>
      </c>
      <c r="L1530" t="str">
        <f>IF(LEN(VLOOKUP(B1530,Sheet2!$B$2:$G$96,6,FALSE))=0,"",VLOOKUP(B1530,Sheet2!$B$2:$G$96,6,FALSE))</f>
        <v/>
      </c>
      <c r="M1530" t="b">
        <f t="shared" si="75"/>
        <v>0</v>
      </c>
      <c r="N1530">
        <v>152</v>
      </c>
      <c r="O1530" t="b">
        <f>VLOOKUP(A1530,Sheet2!$A$2:$G$74,5,FALSE)</f>
        <v>0</v>
      </c>
    </row>
    <row r="1531" spans="1:15" x14ac:dyDescent="0.25">
      <c r="A1531" s="6" t="s">
        <v>332</v>
      </c>
      <c r="B1531" t="str">
        <f>VLOOKUP($A1531,Sheet2!$A$2:$B$200,2,FALSE)</f>
        <v>8:2 FTS</v>
      </c>
      <c r="C1531" s="6" t="s">
        <v>120</v>
      </c>
      <c r="D1531" t="str">
        <f>VLOOKUP(A1531,Sheet2!$A$2:$G$96,3,FALSE)</f>
        <v>org milj</v>
      </c>
      <c r="E1531" t="str">
        <f>VLOOKUP(A1531,Sheet2!$A$2:$G$96,4,FALSE)</f>
        <v>PFAS</v>
      </c>
      <c r="F1531" s="1">
        <v>45055</v>
      </c>
      <c r="G1531" t="str">
        <f t="shared" si="76"/>
        <v>inn</v>
      </c>
      <c r="H1531" s="6" t="s">
        <v>131</v>
      </c>
      <c r="I1531" t="b">
        <f t="shared" si="74"/>
        <v>1</v>
      </c>
      <c r="J1531" s="9">
        <v>0.01</v>
      </c>
      <c r="K1531" t="str">
        <f>IF(LEN(VLOOKUP(B1531,Sheet2!$B$2:$G$96,5,FALSE))=0,"",VLOOKUP(B1531,Sheet2!$B$2:$G$96,5,FALSE))</f>
        <v/>
      </c>
      <c r="L1531" t="str">
        <f>IF(LEN(VLOOKUP(B1531,Sheet2!$B$2:$G$96,6,FALSE))=0,"",VLOOKUP(B1531,Sheet2!$B$2:$G$96,6,FALSE))</f>
        <v/>
      </c>
      <c r="M1531" t="b">
        <f t="shared" si="75"/>
        <v>0</v>
      </c>
      <c r="N1531">
        <v>152</v>
      </c>
      <c r="O1531" t="e">
        <f>VLOOKUP(A1531,Sheet2!$A$2:$G$74,5,FALSE)</f>
        <v>#N/A</v>
      </c>
    </row>
    <row r="1532" spans="1:15" x14ac:dyDescent="0.25">
      <c r="A1532" s="6" t="s">
        <v>333</v>
      </c>
      <c r="B1532" t="str">
        <f>VLOOKUP($A1532,Sheet2!$A$2:$B$200,2,FALSE)</f>
        <v>10:2 FTS</v>
      </c>
      <c r="C1532" s="6" t="s">
        <v>120</v>
      </c>
      <c r="D1532" t="str">
        <f>VLOOKUP(A1532,Sheet2!$A$2:$G$96,3,FALSE)</f>
        <v>org milj</v>
      </c>
      <c r="E1532" t="str">
        <f>VLOOKUP(A1532,Sheet2!$A$2:$G$96,4,FALSE)</f>
        <v>PFAS</v>
      </c>
      <c r="F1532" s="1">
        <v>45055</v>
      </c>
      <c r="G1532" t="str">
        <f t="shared" si="76"/>
        <v>inn</v>
      </c>
      <c r="H1532" s="6" t="s">
        <v>131</v>
      </c>
      <c r="I1532" t="b">
        <f t="shared" si="74"/>
        <v>1</v>
      </c>
      <c r="J1532" s="9">
        <v>0.01</v>
      </c>
      <c r="K1532" t="str">
        <f>IF(LEN(VLOOKUP(B1532,Sheet2!$B$2:$G$96,5,FALSE))=0,"",VLOOKUP(B1532,Sheet2!$B$2:$G$96,5,FALSE))</f>
        <v/>
      </c>
      <c r="L1532" t="str">
        <f>IF(LEN(VLOOKUP(B1532,Sheet2!$B$2:$G$96,6,FALSE))=0,"",VLOOKUP(B1532,Sheet2!$B$2:$G$96,6,FALSE))</f>
        <v/>
      </c>
      <c r="M1532" t="b">
        <f t="shared" si="75"/>
        <v>0</v>
      </c>
      <c r="N1532">
        <v>152</v>
      </c>
      <c r="O1532" t="e">
        <f>VLOOKUP(A1532,Sheet2!$A$2:$G$74,5,FALSE)</f>
        <v>#N/A</v>
      </c>
    </row>
    <row r="1533" spans="1:15" x14ac:dyDescent="0.25">
      <c r="A1533" s="6" t="s">
        <v>334</v>
      </c>
      <c r="B1533" t="str">
        <f>VLOOKUP($A1533,Sheet2!$A$2:$B$200,2,FALSE)</f>
        <v>PFOSA</v>
      </c>
      <c r="C1533" s="6" t="s">
        <v>120</v>
      </c>
      <c r="D1533" t="str">
        <f>VLOOKUP(A1533,Sheet2!$A$2:$G$200,3,FALSE)</f>
        <v>org milj</v>
      </c>
      <c r="E1533" t="str">
        <f>VLOOKUP(A1533,Sheet2!$A$2:$G$96,4,FALSE)</f>
        <v>PFAS</v>
      </c>
      <c r="F1533" s="1">
        <v>45055</v>
      </c>
      <c r="G1533" t="str">
        <f t="shared" si="76"/>
        <v>inn</v>
      </c>
      <c r="H1533" s="6" t="s">
        <v>131</v>
      </c>
      <c r="I1533" t="b">
        <f t="shared" si="74"/>
        <v>1</v>
      </c>
      <c r="J1533" s="9">
        <v>0.01</v>
      </c>
      <c r="K1533" t="str">
        <f>IF(LEN(VLOOKUP(B1533,Sheet2!$B$2:$G$96,5,FALSE))=0,"",VLOOKUP(B1533,Sheet2!$B$2:$G$96,5,FALSE))</f>
        <v/>
      </c>
      <c r="L1533" t="str">
        <f>IF(LEN(VLOOKUP(B1533,Sheet2!$B$2:$G$96,6,FALSE))=0,"",VLOOKUP(B1533,Sheet2!$B$2:$G$96,6,FALSE))</f>
        <v/>
      </c>
      <c r="M1533" t="b">
        <f t="shared" si="75"/>
        <v>0</v>
      </c>
      <c r="N1533">
        <v>152</v>
      </c>
      <c r="O1533" t="e">
        <f>VLOOKUP(A1533,Sheet2!$A$2:$G$74,5,FALSE)</f>
        <v>#N/A</v>
      </c>
    </row>
    <row r="1534" spans="1:15" x14ac:dyDescent="0.25">
      <c r="A1534" s="6" t="s">
        <v>335</v>
      </c>
      <c r="B1534" t="str">
        <f>VLOOKUP($A1534,Sheet2!$A$2:$B$200,2,FALSE)</f>
        <v>MeFOSA</v>
      </c>
      <c r="C1534" s="6" t="s">
        <v>120</v>
      </c>
      <c r="D1534" t="str">
        <f>VLOOKUP(A1534,Sheet2!$A$2:$G$200,3,FALSE)</f>
        <v>org milj</v>
      </c>
      <c r="E1534" t="e">
        <f>VLOOKUP(A1534,Sheet2!$A$2:$G$96,4,FALSE)</f>
        <v>#N/A</v>
      </c>
      <c r="F1534" s="1">
        <v>45055</v>
      </c>
      <c r="G1534" t="str">
        <f t="shared" si="76"/>
        <v>inn</v>
      </c>
      <c r="H1534" s="6" t="s">
        <v>146</v>
      </c>
      <c r="I1534" t="b">
        <f t="shared" si="74"/>
        <v>1</v>
      </c>
      <c r="J1534" s="9">
        <v>0.05</v>
      </c>
      <c r="K1534" t="e">
        <f>IF(LEN(VLOOKUP(B1534,Sheet2!$B$2:$G$96,5,FALSE))=0,"",VLOOKUP(B1534,Sheet2!$B$2:$G$96,5,FALSE))</f>
        <v>#N/A</v>
      </c>
      <c r="L1534" t="e">
        <f>IF(LEN(VLOOKUP(B1534,Sheet2!$B$2:$G$96,6,FALSE))=0,"",VLOOKUP(B1534,Sheet2!$B$2:$G$96,6,FALSE))</f>
        <v>#N/A</v>
      </c>
      <c r="M1534" t="e">
        <f t="shared" si="75"/>
        <v>#N/A</v>
      </c>
      <c r="N1534">
        <v>152</v>
      </c>
      <c r="O1534" t="e">
        <f>VLOOKUP(A1534,Sheet2!$A$2:$G$74,5,FALSE)</f>
        <v>#N/A</v>
      </c>
    </row>
    <row r="1535" spans="1:15" x14ac:dyDescent="0.25">
      <c r="A1535" s="6" t="s">
        <v>336</v>
      </c>
      <c r="B1535" t="str">
        <f>VLOOKUP($A1535,Sheet2!$A$2:$B$200,2,FALSE)</f>
        <v>EtFOSA</v>
      </c>
      <c r="C1535" s="6" t="s">
        <v>120</v>
      </c>
      <c r="D1535" t="str">
        <f>VLOOKUP(A1535,Sheet2!$A$2:$G$200,3,FALSE)</f>
        <v>org milj</v>
      </c>
      <c r="E1535" t="e">
        <f>VLOOKUP(A1535,Sheet2!$A$2:$G$96,4,FALSE)</f>
        <v>#N/A</v>
      </c>
      <c r="F1535" s="1">
        <v>45055</v>
      </c>
      <c r="G1535" t="str">
        <f t="shared" si="76"/>
        <v>inn</v>
      </c>
      <c r="H1535" s="6" t="s">
        <v>146</v>
      </c>
      <c r="I1535" t="b">
        <f t="shared" si="74"/>
        <v>1</v>
      </c>
      <c r="J1535" s="9">
        <v>0.05</v>
      </c>
      <c r="K1535" t="e">
        <f>IF(LEN(VLOOKUP(B1535,Sheet2!$B$2:$G$96,5,FALSE))=0,"",VLOOKUP(B1535,Sheet2!$B$2:$G$96,5,FALSE))</f>
        <v>#N/A</v>
      </c>
      <c r="L1535" t="e">
        <f>IF(LEN(VLOOKUP(B1535,Sheet2!$B$2:$G$96,6,FALSE))=0,"",VLOOKUP(B1535,Sheet2!$B$2:$G$96,6,FALSE))</f>
        <v>#N/A</v>
      </c>
      <c r="M1535" t="e">
        <f t="shared" si="75"/>
        <v>#N/A</v>
      </c>
      <c r="N1535">
        <v>152</v>
      </c>
      <c r="O1535" t="e">
        <f>VLOOKUP(A1535,Sheet2!$A$2:$G$74,5,FALSE)</f>
        <v>#N/A</v>
      </c>
    </row>
    <row r="1536" spans="1:15" x14ac:dyDescent="0.25">
      <c r="A1536" s="6" t="s">
        <v>337</v>
      </c>
      <c r="B1536" t="str">
        <f>VLOOKUP($A1536,Sheet2!$A$2:$B$200,2,FALSE)</f>
        <v>MeFOSE</v>
      </c>
      <c r="C1536" s="6" t="s">
        <v>120</v>
      </c>
      <c r="D1536" t="str">
        <f>VLOOKUP(A1536,Sheet2!$A$2:$G$200,3,FALSE)</f>
        <v>org milj</v>
      </c>
      <c r="E1536" t="e">
        <f>VLOOKUP(A1536,Sheet2!$A$2:$G$96,4,FALSE)</f>
        <v>#N/A</v>
      </c>
      <c r="F1536" s="1">
        <v>45055</v>
      </c>
      <c r="G1536" t="str">
        <f t="shared" si="76"/>
        <v>inn</v>
      </c>
      <c r="H1536" s="6" t="s">
        <v>262</v>
      </c>
      <c r="I1536" t="b">
        <f t="shared" si="74"/>
        <v>1</v>
      </c>
      <c r="J1536" s="9">
        <v>2.5000000000000001E-2</v>
      </c>
      <c r="K1536" t="e">
        <f>IF(LEN(VLOOKUP(B1536,Sheet2!$B$2:$G$96,5,FALSE))=0,"",VLOOKUP(B1536,Sheet2!$B$2:$G$96,5,FALSE))</f>
        <v>#N/A</v>
      </c>
      <c r="L1536" t="e">
        <f>IF(LEN(VLOOKUP(B1536,Sheet2!$B$2:$G$96,6,FALSE))=0,"",VLOOKUP(B1536,Sheet2!$B$2:$G$96,6,FALSE))</f>
        <v>#N/A</v>
      </c>
      <c r="M1536" t="e">
        <f t="shared" si="75"/>
        <v>#N/A</v>
      </c>
      <c r="N1536">
        <v>152</v>
      </c>
      <c r="O1536" t="e">
        <f>VLOOKUP(A1536,Sheet2!$A$2:$G$74,5,FALSE)</f>
        <v>#N/A</v>
      </c>
    </row>
    <row r="1537" spans="1:15" x14ac:dyDescent="0.25">
      <c r="A1537" s="6" t="s">
        <v>338</v>
      </c>
      <c r="B1537" t="str">
        <f>VLOOKUP($A1537,Sheet2!$A$2:$B$200,2,FALSE)</f>
        <v>EtFOSE</v>
      </c>
      <c r="C1537" s="6" t="s">
        <v>120</v>
      </c>
      <c r="D1537" t="str">
        <f>VLOOKUP(A1537,Sheet2!$A$2:$G$200,3,FALSE)</f>
        <v>org milj</v>
      </c>
      <c r="E1537" t="e">
        <f>VLOOKUP(A1537,Sheet2!$A$2:$G$96,4,FALSE)</f>
        <v>#N/A</v>
      </c>
      <c r="F1537" s="1">
        <v>45055</v>
      </c>
      <c r="G1537" t="str">
        <f t="shared" si="76"/>
        <v>inn</v>
      </c>
      <c r="H1537" s="6" t="s">
        <v>262</v>
      </c>
      <c r="I1537" t="b">
        <f t="shared" si="74"/>
        <v>1</v>
      </c>
      <c r="J1537" s="9">
        <v>2.5000000000000001E-2</v>
      </c>
      <c r="K1537" t="e">
        <f>IF(LEN(VLOOKUP(B1537,Sheet2!$B$2:$G$96,5,FALSE))=0,"",VLOOKUP(B1537,Sheet2!$B$2:$G$96,5,FALSE))</f>
        <v>#N/A</v>
      </c>
      <c r="L1537" t="e">
        <f>IF(LEN(VLOOKUP(B1537,Sheet2!$B$2:$G$96,6,FALSE))=0,"",VLOOKUP(B1537,Sheet2!$B$2:$G$96,6,FALSE))</f>
        <v>#N/A</v>
      </c>
      <c r="M1537" t="e">
        <f t="shared" si="75"/>
        <v>#N/A</v>
      </c>
      <c r="N1537">
        <v>152</v>
      </c>
      <c r="O1537" t="e">
        <f>VLOOKUP(A1537,Sheet2!$A$2:$G$74,5,FALSE)</f>
        <v>#N/A</v>
      </c>
    </row>
    <row r="1538" spans="1:15" x14ac:dyDescent="0.25">
      <c r="A1538" s="6" t="s">
        <v>339</v>
      </c>
      <c r="B1538" t="str">
        <f>VLOOKUP($A1538,Sheet2!$A$2:$B$200,2,FALSE)</f>
        <v>FOSAA</v>
      </c>
      <c r="C1538" s="6" t="s">
        <v>120</v>
      </c>
      <c r="D1538" t="str">
        <f>VLOOKUP(A1538,Sheet2!$A$2:$G$200,3,FALSE)</f>
        <v>org milj</v>
      </c>
      <c r="E1538" t="e">
        <f>VLOOKUP(A1538,Sheet2!$A$2:$G$96,4,FALSE)</f>
        <v>#N/A</v>
      </c>
      <c r="F1538" s="1">
        <v>45055</v>
      </c>
      <c r="G1538" t="str">
        <f t="shared" si="76"/>
        <v>inn</v>
      </c>
      <c r="H1538" s="6" t="s">
        <v>131</v>
      </c>
      <c r="I1538" t="b">
        <f t="shared" si="74"/>
        <v>1</v>
      </c>
      <c r="J1538" s="9">
        <v>0.01</v>
      </c>
      <c r="K1538" t="e">
        <f>IF(LEN(VLOOKUP(B1538,Sheet2!$B$2:$G$96,5,FALSE))=0,"",VLOOKUP(B1538,Sheet2!$B$2:$G$96,5,FALSE))</f>
        <v>#N/A</v>
      </c>
      <c r="L1538" t="e">
        <f>IF(LEN(VLOOKUP(B1538,Sheet2!$B$2:$G$96,6,FALSE))=0,"",VLOOKUP(B1538,Sheet2!$B$2:$G$96,6,FALSE))</f>
        <v>#N/A</v>
      </c>
      <c r="M1538" t="e">
        <f t="shared" si="75"/>
        <v>#N/A</v>
      </c>
      <c r="N1538">
        <v>152</v>
      </c>
      <c r="O1538" t="e">
        <f>VLOOKUP(A1538,Sheet2!$A$2:$G$74,5,FALSE)</f>
        <v>#N/A</v>
      </c>
    </row>
    <row r="1539" spans="1:15" x14ac:dyDescent="0.25">
      <c r="A1539" s="6" t="s">
        <v>340</v>
      </c>
      <c r="B1539" t="str">
        <f>VLOOKUP($A1539,Sheet2!$A$2:$B$200,2,FALSE)</f>
        <v>MeFOSAA</v>
      </c>
      <c r="C1539" s="6" t="s">
        <v>120</v>
      </c>
      <c r="D1539" t="str">
        <f>VLOOKUP(A1539,Sheet2!$A$2:$G$200,3,FALSE)</f>
        <v>org milj</v>
      </c>
      <c r="E1539" t="e">
        <f>VLOOKUP(A1539,Sheet2!$A$2:$G$96,4,FALSE)</f>
        <v>#N/A</v>
      </c>
      <c r="F1539" s="1">
        <v>45055</v>
      </c>
      <c r="G1539" t="str">
        <f t="shared" si="76"/>
        <v>inn</v>
      </c>
      <c r="H1539" s="6" t="s">
        <v>131</v>
      </c>
      <c r="I1539" t="b">
        <f t="shared" si="74"/>
        <v>1</v>
      </c>
      <c r="J1539" s="9">
        <v>0.01</v>
      </c>
      <c r="K1539" t="e">
        <f>IF(LEN(VLOOKUP(B1539,Sheet2!$B$2:$G$96,5,FALSE))=0,"",VLOOKUP(B1539,Sheet2!$B$2:$G$96,5,FALSE))</f>
        <v>#N/A</v>
      </c>
      <c r="L1539" t="e">
        <f>IF(LEN(VLOOKUP(B1539,Sheet2!$B$2:$G$96,6,FALSE))=0,"",VLOOKUP(B1539,Sheet2!$B$2:$G$96,6,FALSE))</f>
        <v>#N/A</v>
      </c>
      <c r="M1539" t="e">
        <f t="shared" si="75"/>
        <v>#N/A</v>
      </c>
      <c r="N1539">
        <v>152</v>
      </c>
      <c r="O1539" t="e">
        <f>VLOOKUP(A1539,Sheet2!$A$2:$G$74,5,FALSE)</f>
        <v>#N/A</v>
      </c>
    </row>
    <row r="1540" spans="1:15" x14ac:dyDescent="0.25">
      <c r="A1540" s="6" t="s">
        <v>341</v>
      </c>
      <c r="B1540" t="str">
        <f>VLOOKUP($A1540,Sheet2!$A$2:$B$200,2,FALSE)</f>
        <v>EtFOSAA</v>
      </c>
      <c r="C1540" s="6" t="s">
        <v>120</v>
      </c>
      <c r="D1540" t="str">
        <f>VLOOKUP(A1540,Sheet2!$A$2:$G$200,3,FALSE)</f>
        <v>org milj</v>
      </c>
      <c r="E1540" t="e">
        <f>VLOOKUP(A1540,Sheet2!$A$2:$G$96,4,FALSE)</f>
        <v>#N/A</v>
      </c>
      <c r="F1540" s="1">
        <v>45055</v>
      </c>
      <c r="G1540" t="str">
        <f t="shared" si="76"/>
        <v>inn</v>
      </c>
      <c r="H1540" s="6" t="s">
        <v>131</v>
      </c>
      <c r="I1540" t="b">
        <f t="shared" si="74"/>
        <v>1</v>
      </c>
      <c r="J1540" s="9">
        <v>0.01</v>
      </c>
      <c r="K1540" t="e">
        <f>IF(LEN(VLOOKUP(B1540,Sheet2!$B$2:$G$96,5,FALSE))=0,"",VLOOKUP(B1540,Sheet2!$B$2:$G$96,5,FALSE))</f>
        <v>#N/A</v>
      </c>
      <c r="L1540" t="e">
        <f>IF(LEN(VLOOKUP(B1540,Sheet2!$B$2:$G$96,6,FALSE))=0,"",VLOOKUP(B1540,Sheet2!$B$2:$G$96,6,FALSE))</f>
        <v>#N/A</v>
      </c>
      <c r="M1540" t="e">
        <f t="shared" si="75"/>
        <v>#N/A</v>
      </c>
      <c r="N1540">
        <v>152</v>
      </c>
      <c r="O1540" t="e">
        <f>VLOOKUP(A1540,Sheet2!$A$2:$G$74,5,FALSE)</f>
        <v>#N/A</v>
      </c>
    </row>
    <row r="1541" spans="1:15" x14ac:dyDescent="0.25">
      <c r="A1541" s="6" t="s">
        <v>263</v>
      </c>
      <c r="B1541" t="str">
        <f>VLOOKUP($A1541,Sheet2!$A$2:$B$200,2,FALSE)</f>
        <v>HPFHpA</v>
      </c>
      <c r="C1541" s="6" t="s">
        <v>120</v>
      </c>
      <c r="D1541" t="str">
        <f>VLOOKUP(A1541,Sheet2!$A$2:$G$200,3,FALSE)</f>
        <v>org milj</v>
      </c>
      <c r="E1541" t="e">
        <f>VLOOKUP(A1541,Sheet2!$A$2:$G$96,4,FALSE)</f>
        <v>#N/A</v>
      </c>
      <c r="F1541" s="1">
        <v>45055</v>
      </c>
      <c r="G1541" t="str">
        <f t="shared" si="76"/>
        <v>inn</v>
      </c>
      <c r="H1541" s="6" t="s">
        <v>144</v>
      </c>
      <c r="I1541" t="b">
        <f t="shared" si="74"/>
        <v>1</v>
      </c>
      <c r="J1541" s="9">
        <v>0.02</v>
      </c>
      <c r="K1541" t="e">
        <f>IF(LEN(VLOOKUP(B1541,Sheet2!$B$2:$G$96,5,FALSE))=0,"",VLOOKUP(B1541,Sheet2!$B$2:$G$96,5,FALSE))</f>
        <v>#N/A</v>
      </c>
      <c r="L1541" t="e">
        <f>IF(LEN(VLOOKUP(B1541,Sheet2!$B$2:$G$96,6,FALSE))=0,"",VLOOKUP(B1541,Sheet2!$B$2:$G$96,6,FALSE))</f>
        <v>#N/A</v>
      </c>
      <c r="M1541" t="e">
        <f t="shared" si="75"/>
        <v>#N/A</v>
      </c>
      <c r="N1541">
        <v>152</v>
      </c>
      <c r="O1541" t="e">
        <f>VLOOKUP(A1541,Sheet2!$A$2:$G$74,5,FALSE)</f>
        <v>#N/A</v>
      </c>
    </row>
    <row r="1542" spans="1:15" x14ac:dyDescent="0.25">
      <c r="A1542" s="6" t="s">
        <v>264</v>
      </c>
      <c r="B1542" t="str">
        <f>VLOOKUP($A1542,Sheet2!$A$2:$B$200,2,FALSE)</f>
        <v>PF-3,7-DMOA</v>
      </c>
      <c r="C1542" s="6" t="s">
        <v>120</v>
      </c>
      <c r="D1542" t="str">
        <f>VLOOKUP(A1542,Sheet2!$A$2:$G$200,3,FALSE)</f>
        <v>org milj</v>
      </c>
      <c r="E1542" t="e">
        <f>VLOOKUP(A1542,Sheet2!$A$2:$G$96,4,FALSE)</f>
        <v>#N/A</v>
      </c>
      <c r="F1542" s="1">
        <v>45055</v>
      </c>
      <c r="G1542" t="str">
        <f t="shared" si="76"/>
        <v>inn</v>
      </c>
      <c r="H1542" s="6" t="s">
        <v>131</v>
      </c>
      <c r="I1542" t="b">
        <f t="shared" si="74"/>
        <v>1</v>
      </c>
      <c r="J1542" s="9">
        <v>0.01</v>
      </c>
      <c r="K1542" t="e">
        <f>IF(LEN(VLOOKUP(B1542,Sheet2!$B$2:$G$96,5,FALSE))=0,"",VLOOKUP(B1542,Sheet2!$B$2:$G$96,5,FALSE))</f>
        <v>#N/A</v>
      </c>
      <c r="L1542" t="e">
        <f>IF(LEN(VLOOKUP(B1542,Sheet2!$B$2:$G$96,6,FALSE))=0,"",VLOOKUP(B1542,Sheet2!$B$2:$G$96,6,FALSE))</f>
        <v>#N/A</v>
      </c>
      <c r="M1542" t="e">
        <f t="shared" si="75"/>
        <v>#N/A</v>
      </c>
      <c r="N1542">
        <v>152</v>
      </c>
      <c r="O1542" t="e">
        <f>VLOOKUP(A1542,Sheet2!$A$2:$G$74,5,FALSE)</f>
        <v>#N/A</v>
      </c>
    </row>
    <row r="1543" spans="1:15" x14ac:dyDescent="0.25">
      <c r="A1543" s="6" t="s">
        <v>265</v>
      </c>
      <c r="B1543" t="str">
        <f>VLOOKUP($A1543,Sheet2!$A$2:$B$200,2,FALSE)</f>
        <v>PFDS</v>
      </c>
      <c r="C1543" s="6" t="s">
        <v>120</v>
      </c>
      <c r="D1543" t="str">
        <f>VLOOKUP(A1543,Sheet2!$A$2:$G$200,3,FALSE)</f>
        <v>org milj</v>
      </c>
      <c r="E1543" t="e">
        <f>VLOOKUP(A1543,Sheet2!$A$2:$G$96,4,FALSE)</f>
        <v>#N/A</v>
      </c>
      <c r="F1543" s="1">
        <v>45055</v>
      </c>
      <c r="G1543" t="str">
        <f t="shared" si="76"/>
        <v>inn</v>
      </c>
      <c r="H1543" s="6" t="s">
        <v>131</v>
      </c>
      <c r="I1543" t="b">
        <f t="shared" si="74"/>
        <v>1</v>
      </c>
      <c r="J1543" s="9">
        <v>0.01</v>
      </c>
      <c r="K1543" t="str">
        <f>IF(LEN(VLOOKUP(B1543,Sheet2!$B$2:$G$96,5,FALSE))=0,"",VLOOKUP(B1543,Sheet2!$B$2:$G$96,5,FALSE))</f>
        <v/>
      </c>
      <c r="L1543" t="str">
        <f>IF(LEN(VLOOKUP(B1543,Sheet2!$B$2:$G$96,6,FALSE))=0,"",VLOOKUP(B1543,Sheet2!$B$2:$G$96,6,FALSE))</f>
        <v/>
      </c>
      <c r="M1543" t="b">
        <f t="shared" si="75"/>
        <v>0</v>
      </c>
      <c r="N1543">
        <v>152</v>
      </c>
      <c r="O1543" t="e">
        <f>VLOOKUP(A1543,Sheet2!$A$2:$G$74,5,FALSE)</f>
        <v>#N/A</v>
      </c>
    </row>
    <row r="1544" spans="1:15" x14ac:dyDescent="0.25">
      <c r="A1544" s="6" t="s">
        <v>342</v>
      </c>
      <c r="B1544" t="str">
        <f>VLOOKUP($A1544,Sheet2!$A$2:$B$200,2,FALSE)</f>
        <v>PFTrDS</v>
      </c>
      <c r="C1544" s="6" t="s">
        <v>120</v>
      </c>
      <c r="D1544" t="str">
        <f>VLOOKUP(A1544,Sheet2!$A$2:$G$200,3,FALSE)</f>
        <v>org milj</v>
      </c>
      <c r="E1544" t="e">
        <f>VLOOKUP(A1544,Sheet2!$A$2:$G$96,4,FALSE)</f>
        <v>#N/A</v>
      </c>
      <c r="F1544" s="1">
        <v>45055</v>
      </c>
      <c r="G1544" t="str">
        <f t="shared" si="76"/>
        <v>inn</v>
      </c>
      <c r="H1544" s="6" t="s">
        <v>144</v>
      </c>
      <c r="I1544" t="b">
        <f t="shared" si="74"/>
        <v>1</v>
      </c>
      <c r="J1544" s="9">
        <v>0.02</v>
      </c>
      <c r="K1544" t="e">
        <f>IF(LEN(VLOOKUP(B1544,Sheet2!$B$2:$G$96,5,FALSE))=0,"",VLOOKUP(B1544,Sheet2!$B$2:$G$96,5,FALSE))</f>
        <v>#N/A</v>
      </c>
      <c r="L1544" t="e">
        <f>IF(LEN(VLOOKUP(B1544,Sheet2!$B$2:$G$96,6,FALSE))=0,"",VLOOKUP(B1544,Sheet2!$B$2:$G$96,6,FALSE))</f>
        <v>#N/A</v>
      </c>
      <c r="M1544" t="e">
        <f t="shared" si="75"/>
        <v>#N/A</v>
      </c>
      <c r="N1544">
        <v>152</v>
      </c>
      <c r="O1544" t="e">
        <f>VLOOKUP(A1544,Sheet2!$A$2:$G$74,5,FALSE)</f>
        <v>#N/A</v>
      </c>
    </row>
    <row r="1545" spans="1:15" x14ac:dyDescent="0.25">
      <c r="A1545" s="6" t="s">
        <v>343</v>
      </c>
      <c r="B1545" t="str">
        <f>VLOOKUP($A1545,Sheet2!$A$2:$B$200,2,FALSE)</f>
        <v>PFMBA</v>
      </c>
      <c r="C1545" s="6" t="s">
        <v>120</v>
      </c>
      <c r="D1545" t="str">
        <f>VLOOKUP(A1545,Sheet2!$A$2:$G$200,3,FALSE)</f>
        <v>org milj</v>
      </c>
      <c r="E1545" t="e">
        <f>VLOOKUP(A1545,Sheet2!$A$2:$G$96,4,FALSE)</f>
        <v>#N/A</v>
      </c>
      <c r="F1545" s="1">
        <v>45055</v>
      </c>
      <c r="G1545" t="str">
        <f t="shared" si="76"/>
        <v>inn</v>
      </c>
      <c r="H1545" s="6" t="s">
        <v>262</v>
      </c>
      <c r="I1545" t="b">
        <f t="shared" si="74"/>
        <v>1</v>
      </c>
      <c r="J1545" s="9">
        <v>2.5000000000000001E-2</v>
      </c>
      <c r="K1545" t="e">
        <f>IF(LEN(VLOOKUP(B1545,Sheet2!$B$2:$G$96,5,FALSE))=0,"",VLOOKUP(B1545,Sheet2!$B$2:$G$96,5,FALSE))</f>
        <v>#N/A</v>
      </c>
      <c r="L1545" t="e">
        <f>IF(LEN(VLOOKUP(B1545,Sheet2!$B$2:$G$96,6,FALSE))=0,"",VLOOKUP(B1545,Sheet2!$B$2:$G$96,6,FALSE))</f>
        <v>#N/A</v>
      </c>
      <c r="M1545" t="e">
        <f t="shared" si="75"/>
        <v>#N/A</v>
      </c>
      <c r="N1545">
        <v>152</v>
      </c>
      <c r="O1545" t="e">
        <f>VLOOKUP(A1545,Sheet2!$A$2:$G$74,5,FALSE)</f>
        <v>#N/A</v>
      </c>
    </row>
    <row r="1546" spans="1:15" x14ac:dyDescent="0.25">
      <c r="A1546" s="6" t="s">
        <v>344</v>
      </c>
      <c r="B1546" t="str">
        <f>VLOOKUP($A1546,Sheet2!$A$2:$B$200,2,FALSE)</f>
        <v>PFMPA</v>
      </c>
      <c r="C1546" s="6" t="s">
        <v>120</v>
      </c>
      <c r="D1546" t="str">
        <f>VLOOKUP(A1546,Sheet2!$A$2:$G$200,3,FALSE)</f>
        <v>org milj</v>
      </c>
      <c r="E1546" t="e">
        <f>VLOOKUP(A1546,Sheet2!$A$2:$G$96,4,FALSE)</f>
        <v>#N/A</v>
      </c>
      <c r="F1546" s="1">
        <v>45055</v>
      </c>
      <c r="G1546" t="str">
        <f t="shared" si="76"/>
        <v>inn</v>
      </c>
      <c r="H1546" s="6" t="s">
        <v>262</v>
      </c>
      <c r="I1546" t="b">
        <f t="shared" ref="I1546:I1595" si="77">IF(ISBLANK(H1546),"",IF(ISNUMBER(H1546),FALSE,TRUE))</f>
        <v>1</v>
      </c>
      <c r="J1546" s="9">
        <v>2.5000000000000001E-2</v>
      </c>
      <c r="K1546" t="e">
        <f>IF(LEN(VLOOKUP(B1546,Sheet2!$B$2:$G$96,5,FALSE))=0,"",VLOOKUP(B1546,Sheet2!$B$2:$G$96,5,FALSE))</f>
        <v>#N/A</v>
      </c>
      <c r="L1546" t="e">
        <f>IF(LEN(VLOOKUP(B1546,Sheet2!$B$2:$G$96,6,FALSE))=0,"",VLOOKUP(B1546,Sheet2!$B$2:$G$96,6,FALSE))</f>
        <v>#N/A</v>
      </c>
      <c r="M1546" t="e">
        <f t="shared" ref="M1546:M1595" si="78">IF(ISBLANK(J1546),"",IF(J1546&gt;K1546,TRUE,FALSE))</f>
        <v>#N/A</v>
      </c>
      <c r="N1546">
        <v>152</v>
      </c>
      <c r="O1546" t="e">
        <f>VLOOKUP(A1546,Sheet2!$A$2:$G$74,5,FALSE)</f>
        <v>#N/A</v>
      </c>
    </row>
    <row r="1547" spans="1:15" x14ac:dyDescent="0.25">
      <c r="A1547" s="6" t="s">
        <v>345</v>
      </c>
      <c r="B1547" t="str">
        <f>VLOOKUP($A1547,Sheet2!$A$2:$B$200,2,FALSE)</f>
        <v>11Cl-PF3OUdS</v>
      </c>
      <c r="C1547" s="6" t="s">
        <v>120</v>
      </c>
      <c r="D1547" t="str">
        <f>VLOOKUP(A1547,Sheet2!$A$2:$G$200,3,FALSE)</f>
        <v>org milj</v>
      </c>
      <c r="E1547" t="e">
        <f>VLOOKUP(A1547,Sheet2!$A$2:$G$96,4,FALSE)</f>
        <v>#N/A</v>
      </c>
      <c r="F1547" s="1">
        <v>45055</v>
      </c>
      <c r="G1547" t="str">
        <f t="shared" ref="G1547:G1596" si="79">IF(N1547=152,"inn",IF(N1547=151,"ut",IF(N1547=153,"slamtank")))</f>
        <v>inn</v>
      </c>
      <c r="H1547" s="6" t="s">
        <v>131</v>
      </c>
      <c r="I1547" t="b">
        <f t="shared" si="77"/>
        <v>1</v>
      </c>
      <c r="J1547" s="9">
        <v>0.01</v>
      </c>
      <c r="K1547" t="e">
        <f>IF(LEN(VLOOKUP(B1547,Sheet2!$B$2:$G$96,5,FALSE))=0,"",VLOOKUP(B1547,Sheet2!$B$2:$G$96,5,FALSE))</f>
        <v>#N/A</v>
      </c>
      <c r="L1547" t="e">
        <f>IF(LEN(VLOOKUP(B1547,Sheet2!$B$2:$G$96,6,FALSE))=0,"",VLOOKUP(B1547,Sheet2!$B$2:$G$96,6,FALSE))</f>
        <v>#N/A</v>
      </c>
      <c r="M1547" t="e">
        <f t="shared" si="78"/>
        <v>#N/A</v>
      </c>
      <c r="N1547">
        <v>152</v>
      </c>
      <c r="O1547" t="e">
        <f>VLOOKUP(A1547,Sheet2!$A$2:$G$74,5,FALSE)</f>
        <v>#N/A</v>
      </c>
    </row>
    <row r="1548" spans="1:15" x14ac:dyDescent="0.25">
      <c r="A1548" s="6" t="s">
        <v>346</v>
      </c>
      <c r="B1548" t="str">
        <f>VLOOKUP($A1548,Sheet2!$A$2:$B$200,2,FALSE)</f>
        <v>9Cl-PF3ONS</v>
      </c>
      <c r="C1548" s="6" t="s">
        <v>120</v>
      </c>
      <c r="D1548" t="str">
        <f>VLOOKUP(A1548,Sheet2!$A$2:$G$200,3,FALSE)</f>
        <v>org milj</v>
      </c>
      <c r="E1548" t="e">
        <f>VLOOKUP(A1548,Sheet2!$A$2:$G$96,4,FALSE)</f>
        <v>#N/A</v>
      </c>
      <c r="F1548" s="1">
        <v>45055</v>
      </c>
      <c r="G1548" t="str">
        <f t="shared" si="79"/>
        <v>inn</v>
      </c>
      <c r="H1548" s="6" t="s">
        <v>131</v>
      </c>
      <c r="I1548" t="b">
        <f t="shared" si="77"/>
        <v>1</v>
      </c>
      <c r="J1548" s="9">
        <v>0.01</v>
      </c>
      <c r="K1548" t="e">
        <f>IF(LEN(VLOOKUP(B1548,Sheet2!$B$2:$G$96,5,FALSE))=0,"",VLOOKUP(B1548,Sheet2!$B$2:$G$96,5,FALSE))</f>
        <v>#N/A</v>
      </c>
      <c r="L1548" t="e">
        <f>IF(LEN(VLOOKUP(B1548,Sheet2!$B$2:$G$96,6,FALSE))=0,"",VLOOKUP(B1548,Sheet2!$B$2:$G$96,6,FALSE))</f>
        <v>#N/A</v>
      </c>
      <c r="M1548" t="e">
        <f t="shared" si="78"/>
        <v>#N/A</v>
      </c>
      <c r="N1548">
        <v>152</v>
      </c>
      <c r="O1548" t="e">
        <f>VLOOKUP(A1548,Sheet2!$A$2:$G$74,5,FALSE)</f>
        <v>#N/A</v>
      </c>
    </row>
    <row r="1549" spans="1:15" x14ac:dyDescent="0.25">
      <c r="A1549" s="6" t="s">
        <v>347</v>
      </c>
      <c r="B1549" t="str">
        <f>VLOOKUP($A1549,Sheet2!$A$2:$B$200,2,FALSE)</f>
        <v>DONA</v>
      </c>
      <c r="C1549" s="6" t="s">
        <v>120</v>
      </c>
      <c r="D1549" t="str">
        <f>VLOOKUP(A1549,Sheet2!$A$2:$G$200,3,FALSE)</f>
        <v>org milj</v>
      </c>
      <c r="E1549" t="e">
        <f>VLOOKUP(A1549,Sheet2!$A$2:$G$96,4,FALSE)</f>
        <v>#N/A</v>
      </c>
      <c r="F1549" s="1">
        <v>45055</v>
      </c>
      <c r="G1549" t="str">
        <f t="shared" si="79"/>
        <v>inn</v>
      </c>
      <c r="H1549" s="6" t="s">
        <v>131</v>
      </c>
      <c r="I1549" t="b">
        <f t="shared" si="77"/>
        <v>1</v>
      </c>
      <c r="J1549" s="9">
        <v>0.01</v>
      </c>
      <c r="K1549" t="e">
        <f>IF(LEN(VLOOKUP(B1549,Sheet2!$B$2:$G$96,5,FALSE))=0,"",VLOOKUP(B1549,Sheet2!$B$2:$G$96,5,FALSE))</f>
        <v>#N/A</v>
      </c>
      <c r="L1549" t="e">
        <f>IF(LEN(VLOOKUP(B1549,Sheet2!$B$2:$G$96,6,FALSE))=0,"",VLOOKUP(B1549,Sheet2!$B$2:$G$96,6,FALSE))</f>
        <v>#N/A</v>
      </c>
      <c r="M1549" t="e">
        <f t="shared" si="78"/>
        <v>#N/A</v>
      </c>
      <c r="N1549">
        <v>152</v>
      </c>
      <c r="O1549" t="e">
        <f>VLOOKUP(A1549,Sheet2!$A$2:$G$74,5,FALSE)</f>
        <v>#N/A</v>
      </c>
    </row>
    <row r="1550" spans="1:15" x14ac:dyDescent="0.25">
      <c r="A1550" s="6" t="s">
        <v>348</v>
      </c>
      <c r="B1550" t="str">
        <f>VLOOKUP($A1550,Sheet2!$A$2:$B$200,2,FALSE)</f>
        <v>PFPrS</v>
      </c>
      <c r="C1550" s="6" t="s">
        <v>120</v>
      </c>
      <c r="D1550" t="str">
        <f>VLOOKUP(A1550,Sheet2!$A$2:$G$200,3,FALSE)</f>
        <v>org milj</v>
      </c>
      <c r="E1550" t="e">
        <f>VLOOKUP(A1550,Sheet2!$A$2:$G$96,4,FALSE)</f>
        <v>#N/A</v>
      </c>
      <c r="F1550" s="1">
        <v>45055</v>
      </c>
      <c r="G1550" t="str">
        <f t="shared" si="79"/>
        <v>inn</v>
      </c>
      <c r="H1550" s="6" t="s">
        <v>144</v>
      </c>
      <c r="I1550" t="b">
        <f t="shared" si="77"/>
        <v>1</v>
      </c>
      <c r="J1550" s="9">
        <v>0.02</v>
      </c>
      <c r="K1550" t="e">
        <f>IF(LEN(VLOOKUP(B1550,Sheet2!$B$2:$G$96,5,FALSE))=0,"",VLOOKUP(B1550,Sheet2!$B$2:$G$96,5,FALSE))</f>
        <v>#N/A</v>
      </c>
      <c r="L1550" t="e">
        <f>IF(LEN(VLOOKUP(B1550,Sheet2!$B$2:$G$96,6,FALSE))=0,"",VLOOKUP(B1550,Sheet2!$B$2:$G$96,6,FALSE))</f>
        <v>#N/A</v>
      </c>
      <c r="M1550" t="e">
        <f t="shared" si="78"/>
        <v>#N/A</v>
      </c>
      <c r="N1550">
        <v>152</v>
      </c>
      <c r="O1550" t="e">
        <f>VLOOKUP(A1550,Sheet2!$A$2:$G$74,5,FALSE)</f>
        <v>#N/A</v>
      </c>
    </row>
    <row r="1551" spans="1:15" x14ac:dyDescent="0.25">
      <c r="A1551" s="6" t="s">
        <v>349</v>
      </c>
      <c r="B1551" t="str">
        <f>VLOOKUP($A1551,Sheet2!$A$2:$B$200,2,FALSE)</f>
        <v>HFPO-DA</v>
      </c>
      <c r="C1551" s="6" t="s">
        <v>120</v>
      </c>
      <c r="D1551" t="str">
        <f>VLOOKUP(A1551,Sheet2!$A$2:$G$200,3,FALSE)</f>
        <v>org milj</v>
      </c>
      <c r="E1551" t="e">
        <f>VLOOKUP(A1551,Sheet2!$A$2:$G$96,4,FALSE)</f>
        <v>#N/A</v>
      </c>
      <c r="F1551" s="1">
        <v>45055</v>
      </c>
      <c r="G1551" t="str">
        <f t="shared" si="79"/>
        <v>inn</v>
      </c>
      <c r="H1551" s="6" t="s">
        <v>144</v>
      </c>
      <c r="I1551" t="b">
        <f t="shared" si="77"/>
        <v>1</v>
      </c>
      <c r="J1551" s="9">
        <v>0.02</v>
      </c>
      <c r="K1551" t="e">
        <f>IF(LEN(VLOOKUP(B1551,Sheet2!$B$2:$G$96,5,FALSE))=0,"",VLOOKUP(B1551,Sheet2!$B$2:$G$96,5,FALSE))</f>
        <v>#N/A</v>
      </c>
      <c r="L1551" t="e">
        <f>IF(LEN(VLOOKUP(B1551,Sheet2!$B$2:$G$96,6,FALSE))=0,"",VLOOKUP(B1551,Sheet2!$B$2:$G$96,6,FALSE))</f>
        <v>#N/A</v>
      </c>
      <c r="M1551" t="e">
        <f t="shared" si="78"/>
        <v>#N/A</v>
      </c>
      <c r="N1551">
        <v>152</v>
      </c>
      <c r="O1551" t="e">
        <f>VLOOKUP(A1551,Sheet2!$A$2:$G$74,5,FALSE)</f>
        <v>#N/A</v>
      </c>
    </row>
    <row r="1552" spans="1:15" x14ac:dyDescent="0.25">
      <c r="A1552" s="6" t="s">
        <v>350</v>
      </c>
      <c r="B1552" t="str">
        <f>VLOOKUP($A1552,Sheet2!$A$2:$B$200,2,FALSE)</f>
        <v>FHpPA</v>
      </c>
      <c r="C1552" s="6" t="s">
        <v>120</v>
      </c>
      <c r="D1552" t="str">
        <f>VLOOKUP(A1552,Sheet2!$A$2:$G$200,3,FALSE)</f>
        <v>org milj</v>
      </c>
      <c r="E1552" t="e">
        <f>VLOOKUP(A1552,Sheet2!$A$2:$G$96,4,FALSE)</f>
        <v>#N/A</v>
      </c>
      <c r="F1552" s="1">
        <v>45055</v>
      </c>
      <c r="G1552" t="str">
        <f t="shared" si="79"/>
        <v>inn</v>
      </c>
      <c r="H1552" s="6" t="s">
        <v>144</v>
      </c>
      <c r="I1552" t="b">
        <f t="shared" si="77"/>
        <v>1</v>
      </c>
      <c r="J1552" s="9">
        <v>0.02</v>
      </c>
      <c r="K1552" t="e">
        <f>IF(LEN(VLOOKUP(B1552,Sheet2!$B$2:$G$96,5,FALSE))=0,"",VLOOKUP(B1552,Sheet2!$B$2:$G$96,5,FALSE))</f>
        <v>#N/A</v>
      </c>
      <c r="L1552" t="e">
        <f>IF(LEN(VLOOKUP(B1552,Sheet2!$B$2:$G$96,6,FALSE))=0,"",VLOOKUP(B1552,Sheet2!$B$2:$G$96,6,FALSE))</f>
        <v>#N/A</v>
      </c>
      <c r="M1552" t="e">
        <f t="shared" si="78"/>
        <v>#N/A</v>
      </c>
      <c r="N1552">
        <v>152</v>
      </c>
      <c r="O1552" t="e">
        <f>VLOOKUP(A1552,Sheet2!$A$2:$G$74,5,FALSE)</f>
        <v>#N/A</v>
      </c>
    </row>
    <row r="1553" spans="1:15" x14ac:dyDescent="0.25">
      <c r="A1553" s="6" t="s">
        <v>351</v>
      </c>
      <c r="B1553" t="str">
        <f>VLOOKUP($A1553,Sheet2!$A$2:$B$200,2,FALSE)</f>
        <v>H2PFDA</v>
      </c>
      <c r="C1553" s="6" t="s">
        <v>120</v>
      </c>
      <c r="D1553" t="str">
        <f>VLOOKUP(A1553,Sheet2!$A$2:$G$200,3,FALSE)</f>
        <v>org milj</v>
      </c>
      <c r="E1553" t="e">
        <f>VLOOKUP(A1553,Sheet2!$A$2:$G$96,4,FALSE)</f>
        <v>#N/A</v>
      </c>
      <c r="F1553" s="1">
        <v>45055</v>
      </c>
      <c r="G1553" t="str">
        <f t="shared" si="79"/>
        <v>inn</v>
      </c>
      <c r="H1553" s="6" t="s">
        <v>134</v>
      </c>
      <c r="I1553" t="b">
        <f t="shared" si="77"/>
        <v>1</v>
      </c>
      <c r="J1553" s="9">
        <v>0.1</v>
      </c>
      <c r="K1553" t="e">
        <f>IF(LEN(VLOOKUP(B1553,Sheet2!$B$2:$G$96,5,FALSE))=0,"",VLOOKUP(B1553,Sheet2!$B$2:$G$96,5,FALSE))</f>
        <v>#N/A</v>
      </c>
      <c r="L1553" t="e">
        <f>IF(LEN(VLOOKUP(B1553,Sheet2!$B$2:$G$96,6,FALSE))=0,"",VLOOKUP(B1553,Sheet2!$B$2:$G$96,6,FALSE))</f>
        <v>#N/A</v>
      </c>
      <c r="M1553" t="e">
        <f t="shared" si="78"/>
        <v>#N/A</v>
      </c>
      <c r="N1553">
        <v>152</v>
      </c>
      <c r="O1553" t="e">
        <f>VLOOKUP(A1553,Sheet2!$A$2:$G$74,5,FALSE)</f>
        <v>#N/A</v>
      </c>
    </row>
    <row r="1554" spans="1:15" x14ac:dyDescent="0.25">
      <c r="A1554" s="6" t="s">
        <v>352</v>
      </c>
      <c r="B1554" t="str">
        <f>VLOOKUP($A1554,Sheet2!$A$2:$B$200,2,FALSE)</f>
        <v>H4PFUnDA</v>
      </c>
      <c r="C1554" s="6" t="s">
        <v>120</v>
      </c>
      <c r="D1554" t="str">
        <f>VLOOKUP(A1554,Sheet2!$A$2:$G$200,3,FALSE)</f>
        <v>org milj</v>
      </c>
      <c r="E1554" t="e">
        <f>VLOOKUP(A1554,Sheet2!$A$2:$G$96,4,FALSE)</f>
        <v>#N/A</v>
      </c>
      <c r="F1554" s="1">
        <v>45055</v>
      </c>
      <c r="G1554" t="str">
        <f t="shared" si="79"/>
        <v>inn</v>
      </c>
      <c r="H1554" s="6" t="s">
        <v>144</v>
      </c>
      <c r="I1554" t="b">
        <f t="shared" si="77"/>
        <v>1</v>
      </c>
      <c r="J1554" s="9">
        <v>0.02</v>
      </c>
      <c r="K1554" t="e">
        <f>IF(LEN(VLOOKUP(B1554,Sheet2!$B$2:$G$96,5,FALSE))=0,"",VLOOKUP(B1554,Sheet2!$B$2:$G$96,5,FALSE))</f>
        <v>#N/A</v>
      </c>
      <c r="L1554" t="e">
        <f>IF(LEN(VLOOKUP(B1554,Sheet2!$B$2:$G$96,6,FALSE))=0,"",VLOOKUP(B1554,Sheet2!$B$2:$G$96,6,FALSE))</f>
        <v>#N/A</v>
      </c>
      <c r="M1554" t="e">
        <f t="shared" si="78"/>
        <v>#N/A</v>
      </c>
      <c r="N1554">
        <v>152</v>
      </c>
      <c r="O1554" t="e">
        <f>VLOOKUP(A1554,Sheet2!$A$2:$G$74,5,FALSE)</f>
        <v>#N/A</v>
      </c>
    </row>
    <row r="1555" spans="1:15" x14ac:dyDescent="0.25">
      <c r="A1555" s="6" t="s">
        <v>318</v>
      </c>
      <c r="B1555" t="str">
        <f>VLOOKUP($A1555,Sheet2!$A$2:$B$200,2,FALSE)</f>
        <v>Sum 20 PFAS</v>
      </c>
      <c r="C1555" s="6" t="s">
        <v>120</v>
      </c>
      <c r="D1555" t="str">
        <f>VLOOKUP(A1555,Sheet2!$A$2:$G$200,3,FALSE)</f>
        <v>org milj</v>
      </c>
      <c r="E1555" t="e">
        <f>VLOOKUP(A1555,Sheet2!$A$2:$G$96,4,FALSE)</f>
        <v>#N/A</v>
      </c>
      <c r="F1555" s="1">
        <v>45055</v>
      </c>
      <c r="G1555" t="str">
        <f t="shared" si="79"/>
        <v>inn</v>
      </c>
      <c r="H1555" s="6">
        <v>1.4</v>
      </c>
      <c r="I1555" t="b">
        <f t="shared" si="77"/>
        <v>0</v>
      </c>
      <c r="J1555" s="9">
        <v>1.4</v>
      </c>
      <c r="K1555" t="e">
        <f>IF(LEN(VLOOKUP(B1555,Sheet2!$B$2:$G$96,5,FALSE))=0,"",VLOOKUP(B1555,Sheet2!$B$2:$G$96,5,FALSE))</f>
        <v>#N/A</v>
      </c>
      <c r="L1555" t="e">
        <f>IF(LEN(VLOOKUP(B1555,Sheet2!$B$2:$G$96,6,FALSE))=0,"",VLOOKUP(B1555,Sheet2!$B$2:$G$96,6,FALSE))</f>
        <v>#N/A</v>
      </c>
      <c r="M1555" t="e">
        <f t="shared" si="78"/>
        <v>#N/A</v>
      </c>
      <c r="N1555">
        <v>152</v>
      </c>
      <c r="O1555" t="e">
        <f>VLOOKUP(A1555,Sheet2!$A$2:$G$74,5,FALSE)</f>
        <v>#N/A</v>
      </c>
    </row>
    <row r="1556" spans="1:15" x14ac:dyDescent="0.25">
      <c r="A1556" s="6" t="s">
        <v>319</v>
      </c>
      <c r="B1556" t="str">
        <f>VLOOKUP($A1556,Sheet2!$A$2:$B$200,2,FALSE)</f>
        <v>Sum 42 PFAS</v>
      </c>
      <c r="C1556" s="6" t="s">
        <v>120</v>
      </c>
      <c r="D1556" t="str">
        <f>VLOOKUP(A1556,Sheet2!$A$2:$G$200,3,FALSE)</f>
        <v>org milj</v>
      </c>
      <c r="E1556" t="e">
        <f>VLOOKUP(A1556,Sheet2!$A$2:$G$96,4,FALSE)</f>
        <v>#N/A</v>
      </c>
      <c r="F1556" s="1">
        <v>45055</v>
      </c>
      <c r="G1556" t="str">
        <f t="shared" si="79"/>
        <v>inn</v>
      </c>
      <c r="H1556" s="6">
        <v>1.51</v>
      </c>
      <c r="I1556" t="b">
        <f t="shared" si="77"/>
        <v>0</v>
      </c>
      <c r="J1556" s="9">
        <v>1.51</v>
      </c>
      <c r="K1556" t="e">
        <f>IF(LEN(VLOOKUP(B1556,Sheet2!$B$2:$G$96,5,FALSE))=0,"",VLOOKUP(B1556,Sheet2!$B$2:$G$96,5,FALSE))</f>
        <v>#N/A</v>
      </c>
      <c r="L1556" t="e">
        <f>IF(LEN(VLOOKUP(B1556,Sheet2!$B$2:$G$96,6,FALSE))=0,"",VLOOKUP(B1556,Sheet2!$B$2:$G$96,6,FALSE))</f>
        <v>#N/A</v>
      </c>
      <c r="M1556" t="e">
        <f t="shared" si="78"/>
        <v>#N/A</v>
      </c>
      <c r="N1556">
        <v>152</v>
      </c>
      <c r="O1556" t="e">
        <f>VLOOKUP(A1556,Sheet2!$A$2:$G$74,5,FALSE)</f>
        <v>#N/A</v>
      </c>
    </row>
    <row r="1557" spans="1:15" x14ac:dyDescent="0.25">
      <c r="A1557" s="6" t="s">
        <v>179</v>
      </c>
      <c r="B1557" t="str">
        <f>VLOOKUP($A1557,Sheet2!$A$2:$B$200,2,FALSE)</f>
        <v>DEHP</v>
      </c>
      <c r="C1557" s="6" t="s">
        <v>120</v>
      </c>
      <c r="D1557" t="str">
        <f>VLOOKUP(A1557,Sheet2!$A$2:$G$200,3,FALSE)</f>
        <v>org milj</v>
      </c>
      <c r="E1557" t="str">
        <f>VLOOKUP(A1557,Sheet2!$A$2:$G$96,4,FALSE)</f>
        <v>DEHP</v>
      </c>
      <c r="F1557" s="1">
        <v>45055</v>
      </c>
      <c r="G1557" t="str">
        <f t="shared" si="79"/>
        <v>inn</v>
      </c>
      <c r="H1557" s="6">
        <v>54.4</v>
      </c>
      <c r="I1557" t="b">
        <f t="shared" si="77"/>
        <v>0</v>
      </c>
      <c r="J1557" s="9">
        <v>54.4</v>
      </c>
      <c r="K1557" t="str">
        <f>IF(LEN(VLOOKUP(B1557,Sheet2!$B$2:$G$96,5,FALSE))=0,"",VLOOKUP(B1557,Sheet2!$B$2:$G$96,5,FALSE))</f>
        <v>målekrav</v>
      </c>
      <c r="L1557" t="str">
        <f>IF(LEN(VLOOKUP(B1557,Sheet2!$B$2:$G$96,6,FALSE))=0,"",VLOOKUP(B1557,Sheet2!$B$2:$G$96,6,FALSE))</f>
        <v/>
      </c>
      <c r="M1557" t="b">
        <f t="shared" si="78"/>
        <v>0</v>
      </c>
      <c r="N1557">
        <v>152</v>
      </c>
      <c r="O1557" t="b">
        <f>VLOOKUP(A1557,Sheet2!$A$2:$G$74,5,FALSE)</f>
        <v>1</v>
      </c>
    </row>
    <row r="1558" spans="1:15" x14ac:dyDescent="0.25">
      <c r="A1558" s="6" t="s">
        <v>179</v>
      </c>
      <c r="B1558" t="str">
        <f>VLOOKUP($A1558,Sheet2!$A$2:$B$200,2,FALSE)</f>
        <v>DEHP</v>
      </c>
      <c r="C1558" s="6" t="s">
        <v>121</v>
      </c>
      <c r="D1558" t="str">
        <f>VLOOKUP(A1558,Sheet2!$A$2:$G$200,3,FALSE)</f>
        <v>org milj</v>
      </c>
      <c r="E1558" t="str">
        <f>VLOOKUP(A1558,Sheet2!$A$2:$G$96,4,FALSE)</f>
        <v>DEHP</v>
      </c>
      <c r="F1558" s="1">
        <v>45055</v>
      </c>
      <c r="G1558" t="str">
        <f t="shared" si="79"/>
        <v>inn</v>
      </c>
      <c r="H1558" s="6" t="s">
        <v>119</v>
      </c>
      <c r="I1558" t="b">
        <f t="shared" si="77"/>
        <v>1</v>
      </c>
      <c r="J1558" s="9" t="s">
        <v>119</v>
      </c>
      <c r="K1558" t="str">
        <f>IF(LEN(VLOOKUP(B1558,Sheet2!$B$2:$G$96,5,FALSE))=0,"",VLOOKUP(B1558,Sheet2!$B$2:$G$96,5,FALSE))</f>
        <v>målekrav</v>
      </c>
      <c r="L1558" t="str">
        <f>IF(LEN(VLOOKUP(B1558,Sheet2!$B$2:$G$96,6,FALSE))=0,"",VLOOKUP(B1558,Sheet2!$B$2:$G$96,6,FALSE))</f>
        <v/>
      </c>
      <c r="M1558" t="b">
        <f t="shared" si="78"/>
        <v>0</v>
      </c>
      <c r="N1558">
        <v>152</v>
      </c>
      <c r="O1558" t="b">
        <f>VLOOKUP(A1558,Sheet2!$A$2:$G$74,5,FALSE)</f>
        <v>1</v>
      </c>
    </row>
    <row r="1559" spans="1:15" x14ac:dyDescent="0.25">
      <c r="A1559" s="6" t="s">
        <v>64</v>
      </c>
      <c r="B1559" t="str">
        <f>VLOOKUP($A1559,Sheet2!$A$2:$B$200,2,FALSE)</f>
        <v>Cl</v>
      </c>
      <c r="C1559" s="6" t="s">
        <v>266</v>
      </c>
      <c r="D1559" t="str">
        <f>VLOOKUP(A1559,Sheet2!$A$2:$G$200,3,FALSE)</f>
        <v>vannparameter</v>
      </c>
      <c r="E1559" t="str">
        <f>VLOOKUP(A1559,Sheet2!$A$2:$G$96,4,FALSE)</f>
        <v>anion</v>
      </c>
      <c r="F1559" s="1">
        <v>45055</v>
      </c>
      <c r="G1559" t="str">
        <f t="shared" si="79"/>
        <v>inn</v>
      </c>
      <c r="H1559" s="6">
        <v>262</v>
      </c>
      <c r="I1559" t="b">
        <f t="shared" si="77"/>
        <v>0</v>
      </c>
      <c r="J1559" s="9">
        <v>262</v>
      </c>
      <c r="K1559">
        <f>IF(LEN(VLOOKUP(B1559,Sheet2!$B$2:$G$96,5,FALSE))=0,"",VLOOKUP(B1559,Sheet2!$B$2:$G$96,5,FALSE))</f>
        <v>1000</v>
      </c>
      <c r="L1559" t="str">
        <f>IF(LEN(VLOOKUP(B1559,Sheet2!$B$2:$G$96,6,FALSE))=0,"",VLOOKUP(B1559,Sheet2!$B$2:$G$96,6,FALSE))</f>
        <v/>
      </c>
      <c r="M1559" t="b">
        <f t="shared" si="78"/>
        <v>0</v>
      </c>
      <c r="N1559">
        <v>152</v>
      </c>
      <c r="O1559" t="b">
        <f>VLOOKUP(A1559,Sheet2!$A$2:$G$74,5,FALSE)</f>
        <v>0</v>
      </c>
    </row>
    <row r="1560" spans="1:15" x14ac:dyDescent="0.25">
      <c r="A1560" s="6" t="s">
        <v>1</v>
      </c>
      <c r="B1560" t="str">
        <f>VLOOKUP($A1560,Sheet2!$A$2:$B$200,2,FALSE)</f>
        <v>pH</v>
      </c>
      <c r="C1560" s="6" t="s">
        <v>119</v>
      </c>
      <c r="D1560" t="str">
        <f>VLOOKUP(A1560,Sheet2!$A$2:$G$200,3,FALSE)</f>
        <v>vannparameter</v>
      </c>
      <c r="E1560" t="str">
        <f>VLOOKUP(A1560,Sheet2!$A$2:$G$96,4,FALSE)</f>
        <v>pH</v>
      </c>
      <c r="F1560" s="1">
        <v>45055</v>
      </c>
      <c r="G1560" t="str">
        <f t="shared" si="79"/>
        <v>inn</v>
      </c>
      <c r="H1560" s="6">
        <v>7.4</v>
      </c>
      <c r="I1560" t="b">
        <f t="shared" si="77"/>
        <v>0</v>
      </c>
      <c r="J1560" s="9">
        <v>7.4</v>
      </c>
      <c r="K1560">
        <f>IF(LEN(VLOOKUP(B1560,Sheet2!$B$2:$G$96,5,FALSE))=0,"",VLOOKUP(B1560,Sheet2!$B$2:$G$96,5,FALSE))</f>
        <v>5.5</v>
      </c>
      <c r="L1560">
        <f>IF(LEN(VLOOKUP(B1560,Sheet2!$B$2:$G$96,6,FALSE))=0,"",VLOOKUP(B1560,Sheet2!$B$2:$G$96,6,FALSE))</f>
        <v>8.5</v>
      </c>
      <c r="M1560" t="b">
        <f t="shared" si="78"/>
        <v>1</v>
      </c>
      <c r="N1560">
        <v>152</v>
      </c>
      <c r="O1560" t="b">
        <f>VLOOKUP(A1560,Sheet2!$A$2:$G$74,5,FALSE)</f>
        <v>1</v>
      </c>
    </row>
    <row r="1561" spans="1:15" x14ac:dyDescent="0.25">
      <c r="A1561" s="6" t="s">
        <v>117</v>
      </c>
      <c r="B1561" t="str">
        <f>VLOOKUP($A1561,Sheet2!$A$2:$B$200,2,FALSE)</f>
        <v>T (˚C)</v>
      </c>
      <c r="C1561" s="6" t="s">
        <v>122</v>
      </c>
      <c r="D1561" t="str">
        <f>VLOOKUP(A1561,Sheet2!$A$2:$G$200,3,FALSE)</f>
        <v>vannparameter</v>
      </c>
      <c r="E1561" t="str">
        <f>VLOOKUP(A1561,Sheet2!$A$2:$G$96,4,FALSE)</f>
        <v>temperatur</v>
      </c>
      <c r="F1561" s="1">
        <v>45055</v>
      </c>
      <c r="G1561" t="str">
        <f t="shared" si="79"/>
        <v>inn</v>
      </c>
      <c r="H1561" s="6">
        <v>21</v>
      </c>
      <c r="I1561" t="b">
        <f t="shared" si="77"/>
        <v>0</v>
      </c>
      <c r="J1561" s="9">
        <v>21</v>
      </c>
      <c r="K1561" t="str">
        <f>IF(LEN(VLOOKUP(B1561,Sheet2!$B$2:$G$96,5,FALSE))=0,"",VLOOKUP(B1561,Sheet2!$B$2:$G$96,5,FALSE))</f>
        <v/>
      </c>
      <c r="L1561" t="str">
        <f>IF(LEN(VLOOKUP(B1561,Sheet2!$B$2:$G$96,6,FALSE))=0,"",VLOOKUP(B1561,Sheet2!$B$2:$G$96,6,FALSE))</f>
        <v/>
      </c>
      <c r="M1561" t="b">
        <f t="shared" si="78"/>
        <v>0</v>
      </c>
      <c r="N1561">
        <v>152</v>
      </c>
      <c r="O1561" t="b">
        <f>VLOOKUP(A1561,Sheet2!$A$2:$G$74,5,FALSE)</f>
        <v>0</v>
      </c>
    </row>
    <row r="1562" spans="1:15" x14ac:dyDescent="0.25">
      <c r="A1562" s="6" t="s">
        <v>2</v>
      </c>
      <c r="B1562" t="str">
        <f>VLOOKUP($A1562,Sheet2!$A$2:$B$200,2,FALSE)</f>
        <v>EC</v>
      </c>
      <c r="C1562" s="6" t="s">
        <v>3</v>
      </c>
      <c r="D1562" t="str">
        <f>VLOOKUP(A1562,Sheet2!$A$2:$G$200,3,FALSE)</f>
        <v>vannparameter</v>
      </c>
      <c r="E1562" t="str">
        <f>VLOOKUP(A1562,Sheet2!$A$2:$G$96,4,FALSE)</f>
        <v>EC</v>
      </c>
      <c r="F1562" s="1">
        <v>45055</v>
      </c>
      <c r="G1562" t="str">
        <f t="shared" si="79"/>
        <v>inn</v>
      </c>
      <c r="H1562" s="6">
        <v>316</v>
      </c>
      <c r="I1562" t="b">
        <f t="shared" si="77"/>
        <v>0</v>
      </c>
      <c r="J1562" s="9">
        <v>316</v>
      </c>
      <c r="K1562" t="str">
        <f>IF(LEN(VLOOKUP(B1562,Sheet2!$B$2:$G$96,5,FALSE))=0,"",VLOOKUP(B1562,Sheet2!$B$2:$G$96,5,FALSE))</f>
        <v/>
      </c>
      <c r="L1562" t="str">
        <f>IF(LEN(VLOOKUP(B1562,Sheet2!$B$2:$G$96,6,FALSE))=0,"",VLOOKUP(B1562,Sheet2!$B$2:$G$96,6,FALSE))</f>
        <v/>
      </c>
      <c r="M1562" t="b">
        <f t="shared" si="78"/>
        <v>0</v>
      </c>
      <c r="N1562">
        <v>152</v>
      </c>
      <c r="O1562" t="b">
        <f>VLOOKUP(A1562,Sheet2!$A$2:$G$74,5,FALSE)</f>
        <v>1</v>
      </c>
    </row>
    <row r="1563" spans="1:15" x14ac:dyDescent="0.25">
      <c r="A1563" s="6" t="s">
        <v>98</v>
      </c>
      <c r="B1563" t="str">
        <f>VLOOKUP($A1563,Sheet2!$A$2:$B$200,2,FALSE)</f>
        <v>Suspendert stoff</v>
      </c>
      <c r="C1563" s="6" t="s">
        <v>266</v>
      </c>
      <c r="D1563" t="str">
        <f>VLOOKUP(A1563,Sheet2!$A$2:$G$200,3,FALSE)</f>
        <v>vannparameter</v>
      </c>
      <c r="E1563" t="str">
        <f>VLOOKUP(A1563,Sheet2!$A$2:$G$96,4,FALSE)</f>
        <v>stoff</v>
      </c>
      <c r="F1563" s="1">
        <v>45055</v>
      </c>
      <c r="G1563" t="str">
        <f t="shared" si="79"/>
        <v>inn</v>
      </c>
      <c r="H1563" s="6">
        <v>220</v>
      </c>
      <c r="I1563" t="b">
        <f t="shared" si="77"/>
        <v>0</v>
      </c>
      <c r="J1563" s="9">
        <v>220</v>
      </c>
      <c r="K1563">
        <f>IF(LEN(VLOOKUP(B1563,Sheet2!$B$2:$G$96,5,FALSE))=0,"",VLOOKUP(B1563,Sheet2!$B$2:$G$96,5,FALSE))</f>
        <v>50</v>
      </c>
      <c r="L1563" t="str">
        <f>IF(LEN(VLOOKUP(B1563,Sheet2!$B$2:$G$96,6,FALSE))=0,"",VLOOKUP(B1563,Sheet2!$B$2:$G$96,6,FALSE))</f>
        <v/>
      </c>
      <c r="M1563" t="b">
        <f t="shared" si="78"/>
        <v>1</v>
      </c>
      <c r="N1563">
        <v>152</v>
      </c>
      <c r="O1563" t="b">
        <f>VLOOKUP(A1563,Sheet2!$A$2:$G$74,5,FALSE)</f>
        <v>1</v>
      </c>
    </row>
    <row r="1564" spans="1:15" x14ac:dyDescent="0.25">
      <c r="A1564" s="6" t="s">
        <v>182</v>
      </c>
      <c r="B1564" t="str">
        <f>VLOOKUP($A1564,Sheet2!$A$2:$B$200,2,FALSE)</f>
        <v>TOC</v>
      </c>
      <c r="C1564" s="6" t="s">
        <v>267</v>
      </c>
      <c r="D1564" t="str">
        <f>VLOOKUP(A1564,Sheet2!$A$2:$G$200,3,FALSE)</f>
        <v>vannparameter</v>
      </c>
      <c r="E1564" t="str">
        <f>VLOOKUP(A1564,Sheet2!$A$2:$G$96,4,FALSE)</f>
        <v>organisk materiale</v>
      </c>
      <c r="F1564" s="1">
        <v>45055</v>
      </c>
      <c r="G1564" t="str">
        <f t="shared" si="79"/>
        <v>inn</v>
      </c>
      <c r="H1564" s="6" t="s">
        <v>119</v>
      </c>
      <c r="I1564" t="b">
        <f t="shared" si="77"/>
        <v>1</v>
      </c>
      <c r="J1564" s="9" t="s">
        <v>119</v>
      </c>
      <c r="K1564">
        <f>IF(LEN(VLOOKUP(B1564,Sheet2!$B$2:$G$96,5,FALSE))=0,"",VLOOKUP(B1564,Sheet2!$B$2:$G$96,5,FALSE))</f>
        <v>120</v>
      </c>
      <c r="L1564" t="str">
        <f>IF(LEN(VLOOKUP(B1564,Sheet2!$B$2:$G$96,6,FALSE))=0,"",VLOOKUP(B1564,Sheet2!$B$2:$G$96,6,FALSE))</f>
        <v/>
      </c>
      <c r="M1564" t="b">
        <f t="shared" si="78"/>
        <v>1</v>
      </c>
      <c r="N1564">
        <v>152</v>
      </c>
      <c r="O1564" t="b">
        <f>VLOOKUP(A1564,Sheet2!$A$2:$G$74,5,FALSE)</f>
        <v>1</v>
      </c>
    </row>
    <row r="1565" spans="1:15" x14ac:dyDescent="0.25">
      <c r="A1565" s="6" t="s">
        <v>182</v>
      </c>
      <c r="B1565" t="str">
        <f>VLOOKUP($A1565,Sheet2!$A$2:$B$200,2,FALSE)</f>
        <v>TOC</v>
      </c>
      <c r="C1565" s="6" t="s">
        <v>266</v>
      </c>
      <c r="D1565" t="str">
        <f>VLOOKUP(A1565,Sheet2!$A$2:$G$200,3,FALSE)</f>
        <v>vannparameter</v>
      </c>
      <c r="E1565" t="str">
        <f>VLOOKUP(A1565,Sheet2!$A$2:$G$96,4,FALSE)</f>
        <v>organisk materiale</v>
      </c>
      <c r="F1565" s="1">
        <v>45055</v>
      </c>
      <c r="G1565" t="str">
        <f t="shared" si="79"/>
        <v>inn</v>
      </c>
      <c r="H1565" s="6">
        <v>200</v>
      </c>
      <c r="I1565" t="b">
        <f t="shared" si="77"/>
        <v>0</v>
      </c>
      <c r="J1565" s="9">
        <v>200</v>
      </c>
      <c r="K1565">
        <f>IF(LEN(VLOOKUP(B1565,Sheet2!$B$2:$G$96,5,FALSE))=0,"",VLOOKUP(B1565,Sheet2!$B$2:$G$96,5,FALSE))</f>
        <v>120</v>
      </c>
      <c r="L1565" t="str">
        <f>IF(LEN(VLOOKUP(B1565,Sheet2!$B$2:$G$96,6,FALSE))=0,"",VLOOKUP(B1565,Sheet2!$B$2:$G$96,6,FALSE))</f>
        <v/>
      </c>
      <c r="M1565" t="b">
        <f t="shared" si="78"/>
        <v>1</v>
      </c>
      <c r="N1565">
        <v>152</v>
      </c>
      <c r="O1565" t="b">
        <f>VLOOKUP(A1565,Sheet2!$A$2:$G$74,5,FALSE)</f>
        <v>1</v>
      </c>
    </row>
    <row r="1566" spans="1:15" x14ac:dyDescent="0.25">
      <c r="A1566" s="6" t="s">
        <v>353</v>
      </c>
      <c r="B1566" t="str">
        <f>VLOOKUP($A1566,Sheet2!$A$2:$B$200,2,FALSE)</f>
        <v>Tot N</v>
      </c>
      <c r="C1566" s="6" t="s">
        <v>266</v>
      </c>
      <c r="D1566" t="str">
        <f>VLOOKUP(A1566,Sheet2!$A$2:$G$200,3,FALSE)</f>
        <v>vannparameter</v>
      </c>
      <c r="E1566" t="str">
        <f>VLOOKUP(A1566,Sheet2!$A$2:$G$96,4,FALSE)</f>
        <v>næringsstoff</v>
      </c>
      <c r="F1566" s="1">
        <v>45055</v>
      </c>
      <c r="G1566" t="str">
        <f t="shared" si="79"/>
        <v>inn</v>
      </c>
      <c r="H1566" s="6">
        <v>214</v>
      </c>
      <c r="I1566" t="b">
        <f t="shared" si="77"/>
        <v>0</v>
      </c>
      <c r="J1566" s="9">
        <v>214</v>
      </c>
      <c r="K1566">
        <f>IF(LEN(VLOOKUP(B1566,Sheet2!$B$2:$G$96,5,FALSE))=0,"",VLOOKUP(B1566,Sheet2!$B$2:$G$96,5,FALSE))</f>
        <v>60</v>
      </c>
      <c r="L1566" t="str">
        <f>IF(LEN(VLOOKUP(B1566,Sheet2!$B$2:$G$96,6,FALSE))=0,"",VLOOKUP(B1566,Sheet2!$B$2:$G$96,6,FALSE))</f>
        <v/>
      </c>
      <c r="M1566" t="b">
        <f t="shared" si="78"/>
        <v>1</v>
      </c>
      <c r="N1566">
        <v>152</v>
      </c>
      <c r="O1566" t="b">
        <f>VLOOKUP(A1566,Sheet2!$A$2:$G$74,5,FALSE)</f>
        <v>1</v>
      </c>
    </row>
    <row r="1567" spans="1:15" x14ac:dyDescent="0.25">
      <c r="A1567" s="6" t="s">
        <v>185</v>
      </c>
      <c r="B1567" t="str">
        <f>VLOOKUP($A1567,Sheet2!$A$2:$B$200,2,FALSE)</f>
        <v>NH4 + NH3</v>
      </c>
      <c r="C1567" s="6" t="s">
        <v>266</v>
      </c>
      <c r="D1567" t="str">
        <f>VLOOKUP(A1567,Sheet2!$A$2:$G$200,3,FALSE)</f>
        <v>vannparameter</v>
      </c>
      <c r="E1567" t="str">
        <f>VLOOKUP(A1567,Sheet2!$A$2:$G$96,4,FALSE)</f>
        <v>næringsstoff</v>
      </c>
      <c r="F1567" s="1">
        <v>45055</v>
      </c>
      <c r="G1567" t="str">
        <f t="shared" si="79"/>
        <v>inn</v>
      </c>
      <c r="H1567" s="6">
        <v>202</v>
      </c>
      <c r="I1567" t="b">
        <f t="shared" si="77"/>
        <v>0</v>
      </c>
      <c r="J1567" s="9">
        <v>202</v>
      </c>
      <c r="K1567" t="str">
        <f>IF(LEN(VLOOKUP(B1567,Sheet2!$B$2:$G$96,5,FALSE))=0,"",VLOOKUP(B1567,Sheet2!$B$2:$G$96,5,FALSE))</f>
        <v/>
      </c>
      <c r="L1567" t="str">
        <f>IF(LEN(VLOOKUP(B1567,Sheet2!$B$2:$G$96,6,FALSE))=0,"",VLOOKUP(B1567,Sheet2!$B$2:$G$96,6,FALSE))</f>
        <v/>
      </c>
      <c r="M1567" t="b">
        <f t="shared" si="78"/>
        <v>0</v>
      </c>
      <c r="N1567">
        <v>152</v>
      </c>
      <c r="O1567" t="b">
        <f>VLOOKUP(A1567,Sheet2!$A$2:$G$74,5,FALSE)</f>
        <v>0</v>
      </c>
    </row>
    <row r="1568" spans="1:15" x14ac:dyDescent="0.25">
      <c r="A1568" s="6" t="s">
        <v>184</v>
      </c>
      <c r="B1568" t="str">
        <f>VLOOKUP($A1568,Sheet2!$A$2:$B$200,2,FALSE)</f>
        <v>Tot P</v>
      </c>
      <c r="C1568" s="6" t="s">
        <v>266</v>
      </c>
      <c r="D1568" t="str">
        <f>VLOOKUP(A1568,Sheet2!$A$2:$G$200,3,FALSE)</f>
        <v>vannparameter</v>
      </c>
      <c r="E1568" t="str">
        <f>VLOOKUP(A1568,Sheet2!$A$2:$G$96,4,FALSE)</f>
        <v>næringsstoff</v>
      </c>
      <c r="F1568" s="1">
        <v>45055</v>
      </c>
      <c r="G1568" t="str">
        <f t="shared" si="79"/>
        <v>inn</v>
      </c>
      <c r="H1568" s="6">
        <v>5</v>
      </c>
      <c r="I1568" t="b">
        <f t="shared" si="77"/>
        <v>0</v>
      </c>
      <c r="J1568" s="9">
        <v>5</v>
      </c>
      <c r="K1568">
        <f>IF(LEN(VLOOKUP(B1568,Sheet2!$B$2:$G$96,5,FALSE))=0,"",VLOOKUP(B1568,Sheet2!$B$2:$G$96,5,FALSE))</f>
        <v>10</v>
      </c>
      <c r="L1568" t="str">
        <f>IF(LEN(VLOOKUP(B1568,Sheet2!$B$2:$G$96,6,FALSE))=0,"",VLOOKUP(B1568,Sheet2!$B$2:$G$96,6,FALSE))</f>
        <v/>
      </c>
      <c r="M1568" t="b">
        <f t="shared" si="78"/>
        <v>0</v>
      </c>
      <c r="N1568">
        <v>152</v>
      </c>
      <c r="O1568" t="b">
        <f>VLOOKUP(A1568,Sheet2!$A$2:$G$74,5,FALSE)</f>
        <v>1</v>
      </c>
    </row>
    <row r="1569" spans="1:15" x14ac:dyDescent="0.25">
      <c r="A1569" s="6" t="s">
        <v>8</v>
      </c>
      <c r="B1569" t="str">
        <f>VLOOKUP($A1569,Sheet2!$A$2:$B$200,2,FALSE)</f>
        <v>KOF-Cr</v>
      </c>
      <c r="C1569" s="6" t="s">
        <v>266</v>
      </c>
      <c r="D1569" t="str">
        <f>VLOOKUP(A1569,Sheet2!$A$2:$G$200,3,FALSE)</f>
        <v>vannparameter</v>
      </c>
      <c r="E1569" t="str">
        <f>VLOOKUP(A1569,Sheet2!$A$2:$G$96,4,FALSE)</f>
        <v>organisk materiale</v>
      </c>
      <c r="F1569" s="1">
        <v>45055</v>
      </c>
      <c r="G1569" t="str">
        <f t="shared" si="79"/>
        <v>inn</v>
      </c>
      <c r="H1569" s="6">
        <v>717</v>
      </c>
      <c r="I1569" t="b">
        <f t="shared" si="77"/>
        <v>0</v>
      </c>
      <c r="J1569" s="9">
        <v>717</v>
      </c>
      <c r="K1569">
        <f>IF(LEN(VLOOKUP(B1569,Sheet2!$B$2:$G$96,5,FALSE))=0,"",VLOOKUP(B1569,Sheet2!$B$2:$G$96,5,FALSE))</f>
        <v>600</v>
      </c>
      <c r="L1569" t="str">
        <f>IF(LEN(VLOOKUP(B1569,Sheet2!$B$2:$G$96,6,FALSE))=0,"",VLOOKUP(B1569,Sheet2!$B$2:$G$96,6,FALSE))</f>
        <v/>
      </c>
      <c r="M1569" t="b">
        <f t="shared" si="78"/>
        <v>1</v>
      </c>
      <c r="N1569">
        <v>152</v>
      </c>
      <c r="O1569" t="b">
        <f>VLOOKUP(A1569,Sheet2!$A$2:$G$74,5,FALSE)</f>
        <v>1</v>
      </c>
    </row>
    <row r="1570" spans="1:15" x14ac:dyDescent="0.25">
      <c r="A1570" s="6" t="s">
        <v>9</v>
      </c>
      <c r="B1570" t="str">
        <f>VLOOKUP($A1570,Sheet2!$A$2:$B$200,2,FALSE)</f>
        <v>BOF-5</v>
      </c>
      <c r="C1570" s="6" t="s">
        <v>266</v>
      </c>
      <c r="D1570" t="str">
        <f>VLOOKUP(A1570,Sheet2!$A$2:$G$200,3,FALSE)</f>
        <v>vannparameter</v>
      </c>
      <c r="E1570" t="str">
        <f>VLOOKUP(A1570,Sheet2!$A$2:$G$96,4,FALSE)</f>
        <v>organisk materiale</v>
      </c>
      <c r="F1570" s="1">
        <v>45055</v>
      </c>
      <c r="G1570" t="str">
        <f t="shared" si="79"/>
        <v>inn</v>
      </c>
      <c r="H1570" s="6">
        <v>144</v>
      </c>
      <c r="I1570" t="b">
        <f t="shared" si="77"/>
        <v>0</v>
      </c>
      <c r="J1570" s="9">
        <v>144</v>
      </c>
      <c r="K1570">
        <f>IF(LEN(VLOOKUP(B1570,Sheet2!$B$2:$G$96,5,FALSE))=0,"",VLOOKUP(B1570,Sheet2!$B$2:$G$96,5,FALSE))</f>
        <v>300</v>
      </c>
      <c r="L1570" t="str">
        <f>IF(LEN(VLOOKUP(B1570,Sheet2!$B$2:$G$96,6,FALSE))=0,"",VLOOKUP(B1570,Sheet2!$B$2:$G$96,6,FALSE))</f>
        <v/>
      </c>
      <c r="M1570" t="b">
        <f t="shared" si="78"/>
        <v>0</v>
      </c>
      <c r="N1570">
        <v>152</v>
      </c>
      <c r="O1570" t="b">
        <f>VLOOKUP(A1570,Sheet2!$A$2:$G$74,5,FALSE)</f>
        <v>1</v>
      </c>
    </row>
    <row r="1571" spans="1:15" x14ac:dyDescent="0.25">
      <c r="A1571" s="6" t="s">
        <v>150</v>
      </c>
      <c r="B1571" t="str">
        <f>VLOOKUP($A1571,Sheet2!$A$2:$B$200,2,FALSE)</f>
        <v>TS</v>
      </c>
      <c r="C1571" s="6" t="s">
        <v>118</v>
      </c>
      <c r="D1571" t="str">
        <f>VLOOKUP(A1571,Sheet2!$A$2:$G$200,3,FALSE)</f>
        <v>vannparameter</v>
      </c>
      <c r="E1571" t="str">
        <f>VLOOKUP(A1571,Sheet2!$A$2:$G$96,4,FALSE)</f>
        <v>stoff</v>
      </c>
      <c r="F1571" s="1">
        <v>45055</v>
      </c>
      <c r="G1571" t="str">
        <f t="shared" si="79"/>
        <v>slamtank</v>
      </c>
      <c r="H1571" s="6">
        <v>19</v>
      </c>
      <c r="I1571" t="b">
        <f t="shared" si="77"/>
        <v>0</v>
      </c>
      <c r="J1571" s="9">
        <v>19</v>
      </c>
      <c r="K1571" t="str">
        <f>IF(LEN(VLOOKUP(B1571,Sheet2!$B$2:$G$96,5,FALSE))=0,"",VLOOKUP(B1571,Sheet2!$B$2:$G$96,5,FALSE))</f>
        <v/>
      </c>
      <c r="L1571" t="str">
        <f>IF(LEN(VLOOKUP(B1571,Sheet2!$B$2:$G$96,6,FALSE))=0,"",VLOOKUP(B1571,Sheet2!$B$2:$G$96,6,FALSE))</f>
        <v/>
      </c>
      <c r="M1571" t="b">
        <f t="shared" si="78"/>
        <v>0</v>
      </c>
      <c r="N1571">
        <v>153</v>
      </c>
      <c r="O1571" t="b">
        <f>VLOOKUP(A1571,Sheet2!$A$2:$G$74,5,FALSE)</f>
        <v>0</v>
      </c>
    </row>
    <row r="1572" spans="1:15" x14ac:dyDescent="0.25">
      <c r="A1572" s="6" t="s">
        <v>10</v>
      </c>
      <c r="B1572" t="str">
        <f>VLOOKUP($A1572,Sheet2!$A$2:$B$200,2,FALSE)</f>
        <v>As</v>
      </c>
      <c r="C1572" s="6" t="s">
        <v>120</v>
      </c>
      <c r="D1572" t="str">
        <f>VLOOKUP(A1572,Sheet2!$A$2:$G$200,3,FALSE)</f>
        <v>tungmetaller</v>
      </c>
      <c r="E1572" t="str">
        <f>VLOOKUP(A1572,Sheet2!$A$2:$G$96,4,FALSE)</f>
        <v>tungmetaller</v>
      </c>
      <c r="F1572" s="1">
        <v>45055</v>
      </c>
      <c r="G1572" t="str">
        <f t="shared" si="79"/>
        <v>slamtank</v>
      </c>
      <c r="H1572" s="6" t="s">
        <v>119</v>
      </c>
      <c r="I1572" t="b">
        <f t="shared" si="77"/>
        <v>1</v>
      </c>
      <c r="J1572" s="9" t="s">
        <v>119</v>
      </c>
      <c r="K1572">
        <f>IF(LEN(VLOOKUP(B1572,Sheet2!$B$2:$G$96,5,FALSE))=0,"",VLOOKUP(B1572,Sheet2!$B$2:$G$96,5,FALSE))</f>
        <v>50</v>
      </c>
      <c r="L1572" t="str">
        <f>IF(LEN(VLOOKUP(B1572,Sheet2!$B$2:$G$96,6,FALSE))=0,"",VLOOKUP(B1572,Sheet2!$B$2:$G$96,6,FALSE))</f>
        <v/>
      </c>
      <c r="M1572" t="b">
        <f t="shared" si="78"/>
        <v>1</v>
      </c>
      <c r="N1572">
        <v>153</v>
      </c>
      <c r="O1572" t="b">
        <f>VLOOKUP(A1572,Sheet2!$A$2:$G$74,5,FALSE)</f>
        <v>1</v>
      </c>
    </row>
    <row r="1573" spans="1:15" x14ac:dyDescent="0.25">
      <c r="A1573" s="6" t="s">
        <v>14</v>
      </c>
      <c r="B1573" t="str">
        <f>VLOOKUP($A1573,Sheet2!$A$2:$B$200,2,FALSE)</f>
        <v>Cd</v>
      </c>
      <c r="C1573" s="6" t="s">
        <v>120</v>
      </c>
      <c r="D1573" t="str">
        <f>VLOOKUP(A1573,Sheet2!$A$2:$G$200,3,FALSE)</f>
        <v>tungmetaller</v>
      </c>
      <c r="E1573" t="str">
        <f>VLOOKUP(A1573,Sheet2!$A$2:$G$96,4,FALSE)</f>
        <v>tungmetaller</v>
      </c>
      <c r="F1573" s="1">
        <v>45055</v>
      </c>
      <c r="G1573" t="str">
        <f t="shared" si="79"/>
        <v>slamtank</v>
      </c>
      <c r="H1573" s="6" t="s">
        <v>119</v>
      </c>
      <c r="I1573" t="b">
        <f t="shared" si="77"/>
        <v>1</v>
      </c>
      <c r="J1573" s="9" t="s">
        <v>119</v>
      </c>
      <c r="K1573">
        <f>IF(LEN(VLOOKUP(B1573,Sheet2!$B$2:$G$96,5,FALSE))=0,"",VLOOKUP(B1573,Sheet2!$B$2:$G$96,5,FALSE))</f>
        <v>5</v>
      </c>
      <c r="L1573" t="str">
        <f>IF(LEN(VLOOKUP(B1573,Sheet2!$B$2:$G$96,6,FALSE))=0,"",VLOOKUP(B1573,Sheet2!$B$2:$G$96,6,FALSE))</f>
        <v/>
      </c>
      <c r="M1573" t="b">
        <f t="shared" si="78"/>
        <v>1</v>
      </c>
      <c r="N1573">
        <v>153</v>
      </c>
      <c r="O1573" t="b">
        <f>VLOOKUP(A1573,Sheet2!$A$2:$G$74,5,FALSE)</f>
        <v>1</v>
      </c>
    </row>
    <row r="1574" spans="1:15" x14ac:dyDescent="0.25">
      <c r="A1574" s="6" t="s">
        <v>17</v>
      </c>
      <c r="B1574" t="str">
        <f>VLOOKUP($A1574,Sheet2!$A$2:$B$200,2,FALSE)</f>
        <v>Cr</v>
      </c>
      <c r="C1574" s="6" t="s">
        <v>120</v>
      </c>
      <c r="D1574" t="str">
        <f>VLOOKUP(A1574,Sheet2!$A$2:$G$200,3,FALSE)</f>
        <v>tungmetaller</v>
      </c>
      <c r="E1574" t="str">
        <f>VLOOKUP(A1574,Sheet2!$A$2:$G$96,4,FALSE)</f>
        <v>tungmetaller</v>
      </c>
      <c r="F1574" s="1">
        <v>45055</v>
      </c>
      <c r="G1574" t="str">
        <f t="shared" si="79"/>
        <v>slamtank</v>
      </c>
      <c r="H1574" s="6" t="s">
        <v>119</v>
      </c>
      <c r="I1574" t="b">
        <f t="shared" si="77"/>
        <v>1</v>
      </c>
      <c r="J1574" s="9" t="s">
        <v>119</v>
      </c>
      <c r="K1574">
        <f>IF(LEN(VLOOKUP(B1574,Sheet2!$B$2:$G$96,5,FALSE))=0,"",VLOOKUP(B1574,Sheet2!$B$2:$G$96,5,FALSE))</f>
        <v>50</v>
      </c>
      <c r="L1574" t="str">
        <f>IF(LEN(VLOOKUP(B1574,Sheet2!$B$2:$G$96,6,FALSE))=0,"",VLOOKUP(B1574,Sheet2!$B$2:$G$96,6,FALSE))</f>
        <v/>
      </c>
      <c r="M1574" t="b">
        <f t="shared" si="78"/>
        <v>1</v>
      </c>
      <c r="N1574">
        <v>153</v>
      </c>
      <c r="O1574" t="b">
        <f>VLOOKUP(A1574,Sheet2!$A$2:$G$74,5,FALSE)</f>
        <v>1</v>
      </c>
    </row>
    <row r="1575" spans="1:15" x14ac:dyDescent="0.25">
      <c r="A1575" s="6" t="s">
        <v>16</v>
      </c>
      <c r="B1575" t="str">
        <f>VLOOKUP($A1575,Sheet2!$A$2:$B$200,2,FALSE)</f>
        <v>Cu</v>
      </c>
      <c r="C1575" s="6" t="s">
        <v>120</v>
      </c>
      <c r="D1575" t="str">
        <f>VLOOKUP(A1575,Sheet2!$A$2:$G$200,3,FALSE)</f>
        <v>tungmetaller</v>
      </c>
      <c r="E1575" t="str">
        <f>VLOOKUP(A1575,Sheet2!$A$2:$G$96,4,FALSE)</f>
        <v>tungmetaller</v>
      </c>
      <c r="F1575" s="1">
        <v>45055</v>
      </c>
      <c r="G1575" t="str">
        <f t="shared" si="79"/>
        <v>slamtank</v>
      </c>
      <c r="H1575" s="6" t="s">
        <v>119</v>
      </c>
      <c r="I1575" t="b">
        <f t="shared" si="77"/>
        <v>1</v>
      </c>
      <c r="J1575" s="9" t="s">
        <v>119</v>
      </c>
      <c r="K1575">
        <f>IF(LEN(VLOOKUP(B1575,Sheet2!$B$2:$G$96,5,FALSE))=0,"",VLOOKUP(B1575,Sheet2!$B$2:$G$96,5,FALSE))</f>
        <v>200</v>
      </c>
      <c r="L1575" t="str">
        <f>IF(LEN(VLOOKUP(B1575,Sheet2!$B$2:$G$96,6,FALSE))=0,"",VLOOKUP(B1575,Sheet2!$B$2:$G$96,6,FALSE))</f>
        <v/>
      </c>
      <c r="M1575" t="b">
        <f t="shared" si="78"/>
        <v>1</v>
      </c>
      <c r="N1575">
        <v>153</v>
      </c>
      <c r="O1575" t="b">
        <f>VLOOKUP(A1575,Sheet2!$A$2:$G$74,5,FALSE)</f>
        <v>1</v>
      </c>
    </row>
    <row r="1576" spans="1:15" x14ac:dyDescent="0.25">
      <c r="A1576" s="6" t="s">
        <v>21</v>
      </c>
      <c r="B1576" t="str">
        <f>VLOOKUP($A1576,Sheet2!$A$2:$B$200,2,FALSE)</f>
        <v>Fe</v>
      </c>
      <c r="C1576" s="6" t="s">
        <v>120</v>
      </c>
      <c r="D1576" t="str">
        <f>VLOOKUP(A1576,Sheet2!$A$2:$G$200,3,FALSE)</f>
        <v>tungmetaller</v>
      </c>
      <c r="E1576" t="str">
        <f>VLOOKUP(A1576,Sheet2!$A$2:$G$96,4,FALSE)</f>
        <v>tungmetaller</v>
      </c>
      <c r="F1576" s="1">
        <v>45055</v>
      </c>
      <c r="G1576" t="str">
        <f t="shared" si="79"/>
        <v>slamtank</v>
      </c>
      <c r="H1576" s="6" t="s">
        <v>119</v>
      </c>
      <c r="I1576" t="b">
        <f t="shared" si="77"/>
        <v>1</v>
      </c>
      <c r="J1576" s="9" t="s">
        <v>119</v>
      </c>
      <c r="K1576" t="str">
        <f>IF(LEN(VLOOKUP(B1576,Sheet2!$B$2:$G$96,5,FALSE))=0,"",VLOOKUP(B1576,Sheet2!$B$2:$G$96,5,FALSE))</f>
        <v/>
      </c>
      <c r="L1576" t="str">
        <f>IF(LEN(VLOOKUP(B1576,Sheet2!$B$2:$G$96,6,FALSE))=0,"",VLOOKUP(B1576,Sheet2!$B$2:$G$96,6,FALSE))</f>
        <v/>
      </c>
      <c r="M1576" t="b">
        <f t="shared" si="78"/>
        <v>0</v>
      </c>
      <c r="N1576">
        <v>153</v>
      </c>
      <c r="O1576" t="b">
        <f>VLOOKUP(A1576,Sheet2!$A$2:$G$74,5,FALSE)</f>
        <v>0</v>
      </c>
    </row>
    <row r="1577" spans="1:15" x14ac:dyDescent="0.25">
      <c r="A1577" s="6" t="s">
        <v>18</v>
      </c>
      <c r="B1577" t="str">
        <f>VLOOKUP($A1577,Sheet2!$A$2:$B$200,2,FALSE)</f>
        <v>Hg</v>
      </c>
      <c r="C1577" s="6" t="s">
        <v>120</v>
      </c>
      <c r="D1577" t="str">
        <f>VLOOKUP(A1577,Sheet2!$A$2:$G$200,3,FALSE)</f>
        <v>tungmetaller</v>
      </c>
      <c r="E1577" t="str">
        <f>VLOOKUP(A1577,Sheet2!$A$2:$G$96,4,FALSE)</f>
        <v>tungmetaller</v>
      </c>
      <c r="F1577" s="1">
        <v>45055</v>
      </c>
      <c r="G1577" t="str">
        <f t="shared" si="79"/>
        <v>slamtank</v>
      </c>
      <c r="H1577" s="6" t="s">
        <v>119</v>
      </c>
      <c r="I1577" t="b">
        <f t="shared" si="77"/>
        <v>1</v>
      </c>
      <c r="J1577" s="9" t="s">
        <v>119</v>
      </c>
      <c r="K1577">
        <f>IF(LEN(VLOOKUP(B1577,Sheet2!$B$2:$G$96,5,FALSE))=0,"",VLOOKUP(B1577,Sheet2!$B$2:$G$96,5,FALSE))</f>
        <v>2</v>
      </c>
      <c r="L1577" t="str">
        <f>IF(LEN(VLOOKUP(B1577,Sheet2!$B$2:$G$96,6,FALSE))=0,"",VLOOKUP(B1577,Sheet2!$B$2:$G$96,6,FALSE))</f>
        <v/>
      </c>
      <c r="M1577" t="b">
        <f t="shared" si="78"/>
        <v>1</v>
      </c>
      <c r="N1577">
        <v>153</v>
      </c>
      <c r="O1577" t="b">
        <f>VLOOKUP(A1577,Sheet2!$A$2:$G$74,5,FALSE)</f>
        <v>1</v>
      </c>
    </row>
    <row r="1578" spans="1:15" x14ac:dyDescent="0.25">
      <c r="A1578" s="6" t="s">
        <v>22</v>
      </c>
      <c r="B1578" t="str">
        <f>VLOOKUP($A1578,Sheet2!$A$2:$B$200,2,FALSE)</f>
        <v>Mn</v>
      </c>
      <c r="C1578" s="6" t="s">
        <v>120</v>
      </c>
      <c r="D1578" t="str">
        <f>VLOOKUP(A1578,Sheet2!$A$2:$G$200,3,FALSE)</f>
        <v>tungmetaller</v>
      </c>
      <c r="E1578" t="str">
        <f>VLOOKUP(A1578,Sheet2!$A$2:$G$96,4,FALSE)</f>
        <v>tungmetaller</v>
      </c>
      <c r="F1578" s="1">
        <v>45055</v>
      </c>
      <c r="G1578" t="str">
        <f t="shared" si="79"/>
        <v>slamtank</v>
      </c>
      <c r="H1578" s="6" t="s">
        <v>119</v>
      </c>
      <c r="I1578" t="b">
        <f t="shared" si="77"/>
        <v>1</v>
      </c>
      <c r="J1578" s="9" t="s">
        <v>119</v>
      </c>
      <c r="K1578" t="str">
        <f>IF(LEN(VLOOKUP(B1578,Sheet2!$B$2:$G$96,5,FALSE))=0,"",VLOOKUP(B1578,Sheet2!$B$2:$G$96,5,FALSE))</f>
        <v/>
      </c>
      <c r="L1578" t="str">
        <f>IF(LEN(VLOOKUP(B1578,Sheet2!$B$2:$G$96,6,FALSE))=0,"",VLOOKUP(B1578,Sheet2!$B$2:$G$96,6,FALSE))</f>
        <v/>
      </c>
      <c r="M1578" t="b">
        <f t="shared" si="78"/>
        <v>0</v>
      </c>
      <c r="N1578">
        <v>153</v>
      </c>
      <c r="O1578" t="b">
        <f>VLOOKUP(A1578,Sheet2!$A$2:$G$74,5,FALSE)</f>
        <v>0</v>
      </c>
    </row>
    <row r="1579" spans="1:15" x14ac:dyDescent="0.25">
      <c r="A1579" s="6" t="s">
        <v>19</v>
      </c>
      <c r="B1579" t="str">
        <f>VLOOKUP($A1579,Sheet2!$A$2:$B$200,2,FALSE)</f>
        <v>Ni</v>
      </c>
      <c r="C1579" s="6" t="s">
        <v>120</v>
      </c>
      <c r="D1579" t="str">
        <f>VLOOKUP(A1579,Sheet2!$A$2:$G$200,3,FALSE)</f>
        <v>tungmetaller</v>
      </c>
      <c r="E1579" t="str">
        <f>VLOOKUP(A1579,Sheet2!$A$2:$G$96,4,FALSE)</f>
        <v>andre metaller</v>
      </c>
      <c r="F1579" s="1">
        <v>45055</v>
      </c>
      <c r="G1579" t="str">
        <f t="shared" si="79"/>
        <v>slamtank</v>
      </c>
      <c r="H1579" s="6" t="s">
        <v>119</v>
      </c>
      <c r="I1579" t="b">
        <f t="shared" si="77"/>
        <v>1</v>
      </c>
      <c r="J1579" s="9" t="s">
        <v>119</v>
      </c>
      <c r="K1579">
        <f>IF(LEN(VLOOKUP(B1579,Sheet2!$B$2:$G$96,5,FALSE))=0,"",VLOOKUP(B1579,Sheet2!$B$2:$G$96,5,FALSE))</f>
        <v>50</v>
      </c>
      <c r="L1579" t="str">
        <f>IF(LEN(VLOOKUP(B1579,Sheet2!$B$2:$G$96,6,FALSE))=0,"",VLOOKUP(B1579,Sheet2!$B$2:$G$96,6,FALSE))</f>
        <v/>
      </c>
      <c r="M1579" t="b">
        <f t="shared" si="78"/>
        <v>1</v>
      </c>
      <c r="N1579">
        <v>153</v>
      </c>
      <c r="O1579" t="b">
        <f>VLOOKUP(A1579,Sheet2!$A$2:$G$74,5,FALSE)</f>
        <v>1</v>
      </c>
    </row>
    <row r="1580" spans="1:15" x14ac:dyDescent="0.25">
      <c r="A1580" s="6" t="s">
        <v>12</v>
      </c>
      <c r="B1580" t="str">
        <f>VLOOKUP($A1580,Sheet2!$A$2:$B$200,2,FALSE)</f>
        <v>Pb</v>
      </c>
      <c r="C1580" s="6" t="s">
        <v>120</v>
      </c>
      <c r="D1580" t="str">
        <f>VLOOKUP(A1580,Sheet2!$A$2:$G$200,3,FALSE)</f>
        <v>tungmetaller</v>
      </c>
      <c r="E1580" t="str">
        <f>VLOOKUP(A1580,Sheet2!$A$2:$G$96,4,FALSE)</f>
        <v>tungmetaller</v>
      </c>
      <c r="F1580" s="1">
        <v>45055</v>
      </c>
      <c r="G1580" t="str">
        <f t="shared" si="79"/>
        <v>slamtank</v>
      </c>
      <c r="H1580" s="6" t="s">
        <v>119</v>
      </c>
      <c r="I1580" t="b">
        <f t="shared" si="77"/>
        <v>1</v>
      </c>
      <c r="J1580" s="9" t="s">
        <v>119</v>
      </c>
      <c r="K1580">
        <f>IF(LEN(VLOOKUP(B1580,Sheet2!$B$2:$G$96,5,FALSE))=0,"",VLOOKUP(B1580,Sheet2!$B$2:$G$96,5,FALSE))</f>
        <v>50</v>
      </c>
      <c r="L1580" t="str">
        <f>IF(LEN(VLOOKUP(B1580,Sheet2!$B$2:$G$96,6,FALSE))=0,"",VLOOKUP(B1580,Sheet2!$B$2:$G$96,6,FALSE))</f>
        <v/>
      </c>
      <c r="M1580" t="b">
        <f t="shared" si="78"/>
        <v>1</v>
      </c>
      <c r="N1580">
        <v>153</v>
      </c>
      <c r="O1580" t="b">
        <f>VLOOKUP(A1580,Sheet2!$A$2:$G$74,5,FALSE)</f>
        <v>1</v>
      </c>
    </row>
    <row r="1581" spans="1:15" x14ac:dyDescent="0.25">
      <c r="A1581" s="6" t="s">
        <v>20</v>
      </c>
      <c r="B1581" t="str">
        <f>VLOOKUP($A1581,Sheet2!$A$2:$B$200,2,FALSE)</f>
        <v>Zn</v>
      </c>
      <c r="C1581" s="6" t="s">
        <v>120</v>
      </c>
      <c r="D1581" t="str">
        <f>VLOOKUP(A1581,Sheet2!$A$2:$G$200,3,FALSE)</f>
        <v>tungmetaller</v>
      </c>
      <c r="E1581" t="str">
        <f>VLOOKUP(A1581,Sheet2!$A$2:$G$96,4,FALSE)</f>
        <v>andre metaller</v>
      </c>
      <c r="F1581" s="1">
        <v>45055</v>
      </c>
      <c r="G1581" t="str">
        <f t="shared" si="79"/>
        <v>slamtank</v>
      </c>
      <c r="H1581" s="6" t="s">
        <v>119</v>
      </c>
      <c r="I1581" t="b">
        <f t="shared" si="77"/>
        <v>1</v>
      </c>
      <c r="J1581" s="9" t="s">
        <v>119</v>
      </c>
      <c r="K1581">
        <f>IF(LEN(VLOOKUP(B1581,Sheet2!$B$2:$G$96,5,FALSE))=0,"",VLOOKUP(B1581,Sheet2!$B$2:$G$96,5,FALSE))</f>
        <v>500</v>
      </c>
      <c r="L1581" t="str">
        <f>IF(LEN(VLOOKUP(B1581,Sheet2!$B$2:$G$96,6,FALSE))=0,"",VLOOKUP(B1581,Sheet2!$B$2:$G$96,6,FALSE))</f>
        <v/>
      </c>
      <c r="M1581" t="b">
        <f t="shared" si="78"/>
        <v>1</v>
      </c>
      <c r="N1581">
        <v>153</v>
      </c>
      <c r="O1581" t="b">
        <f>VLOOKUP(A1581,Sheet2!$A$2:$G$74,5,FALSE)</f>
        <v>1</v>
      </c>
    </row>
    <row r="1582" spans="1:15" x14ac:dyDescent="0.25">
      <c r="A1582" s="6" t="s">
        <v>10</v>
      </c>
      <c r="B1582" t="str">
        <f>VLOOKUP($A1582,Sheet2!$A$2:$B$200,2,FALSE)</f>
        <v>As</v>
      </c>
      <c r="C1582" s="6" t="s">
        <v>121</v>
      </c>
      <c r="D1582" t="str">
        <f>VLOOKUP(A1582,Sheet2!$A$2:$G$200,3,FALSE)</f>
        <v>tungmetaller</v>
      </c>
      <c r="E1582" t="str">
        <f>VLOOKUP(A1582,Sheet2!$A$2:$G$96,4,FALSE)</f>
        <v>tungmetaller</v>
      </c>
      <c r="F1582" s="1">
        <v>45055</v>
      </c>
      <c r="G1582" t="str">
        <f t="shared" si="79"/>
        <v>slamtank</v>
      </c>
      <c r="H1582" s="6">
        <v>2.52</v>
      </c>
      <c r="I1582" t="b">
        <f t="shared" si="77"/>
        <v>0</v>
      </c>
      <c r="J1582" s="9">
        <v>2.52</v>
      </c>
      <c r="K1582">
        <f>IF(LEN(VLOOKUP(B1582,Sheet2!$B$2:$G$96,5,FALSE))=0,"",VLOOKUP(B1582,Sheet2!$B$2:$G$96,5,FALSE))</f>
        <v>50</v>
      </c>
      <c r="L1582" t="str">
        <f>IF(LEN(VLOOKUP(B1582,Sheet2!$B$2:$G$96,6,FALSE))=0,"",VLOOKUP(B1582,Sheet2!$B$2:$G$96,6,FALSE))</f>
        <v/>
      </c>
      <c r="M1582" t="b">
        <f t="shared" si="78"/>
        <v>0</v>
      </c>
      <c r="N1582">
        <v>153</v>
      </c>
      <c r="O1582" t="b">
        <f>VLOOKUP(A1582,Sheet2!$A$2:$G$74,5,FALSE)</f>
        <v>1</v>
      </c>
    </row>
    <row r="1583" spans="1:15" x14ac:dyDescent="0.25">
      <c r="A1583" s="6" t="s">
        <v>14</v>
      </c>
      <c r="B1583" t="str">
        <f>VLOOKUP($A1583,Sheet2!$A$2:$B$200,2,FALSE)</f>
        <v>Cd</v>
      </c>
      <c r="C1583" s="6" t="s">
        <v>121</v>
      </c>
      <c r="D1583" t="str">
        <f>VLOOKUP(A1583,Sheet2!$A$2:$G$200,3,FALSE)</f>
        <v>tungmetaller</v>
      </c>
      <c r="E1583" t="str">
        <f>VLOOKUP(A1583,Sheet2!$A$2:$G$96,4,FALSE)</f>
        <v>tungmetaller</v>
      </c>
      <c r="F1583" s="1">
        <v>45055</v>
      </c>
      <c r="G1583" t="str">
        <f t="shared" si="79"/>
        <v>slamtank</v>
      </c>
      <c r="H1583" s="6">
        <v>0.48</v>
      </c>
      <c r="I1583" t="b">
        <f t="shared" si="77"/>
        <v>0</v>
      </c>
      <c r="J1583" s="9">
        <v>0.48</v>
      </c>
      <c r="K1583">
        <f>IF(LEN(VLOOKUP(B1583,Sheet2!$B$2:$G$96,5,FALSE))=0,"",VLOOKUP(B1583,Sheet2!$B$2:$G$96,5,FALSE))</f>
        <v>5</v>
      </c>
      <c r="L1583" t="str">
        <f>IF(LEN(VLOOKUP(B1583,Sheet2!$B$2:$G$96,6,FALSE))=0,"",VLOOKUP(B1583,Sheet2!$B$2:$G$96,6,FALSE))</f>
        <v/>
      </c>
      <c r="M1583" t="b">
        <f t="shared" si="78"/>
        <v>0</v>
      </c>
      <c r="N1583">
        <v>153</v>
      </c>
      <c r="O1583" t="b">
        <f>VLOOKUP(A1583,Sheet2!$A$2:$G$74,5,FALSE)</f>
        <v>1</v>
      </c>
    </row>
    <row r="1584" spans="1:15" x14ac:dyDescent="0.25">
      <c r="A1584" s="6" t="s">
        <v>17</v>
      </c>
      <c r="B1584" t="str">
        <f>VLOOKUP($A1584,Sheet2!$A$2:$B$200,2,FALSE)</f>
        <v>Cr</v>
      </c>
      <c r="C1584" s="6" t="s">
        <v>121</v>
      </c>
      <c r="D1584" t="str">
        <f>VLOOKUP(A1584,Sheet2!$A$2:$G$200,3,FALSE)</f>
        <v>tungmetaller</v>
      </c>
      <c r="E1584" t="str">
        <f>VLOOKUP(A1584,Sheet2!$A$2:$G$96,4,FALSE)</f>
        <v>tungmetaller</v>
      </c>
      <c r="F1584" s="1">
        <v>45055</v>
      </c>
      <c r="G1584" t="str">
        <f t="shared" si="79"/>
        <v>slamtank</v>
      </c>
      <c r="H1584" s="6">
        <v>37.799999999999997</v>
      </c>
      <c r="I1584" t="b">
        <f t="shared" si="77"/>
        <v>0</v>
      </c>
      <c r="J1584" s="9">
        <v>37.799999999999997</v>
      </c>
      <c r="K1584">
        <f>IF(LEN(VLOOKUP(B1584,Sheet2!$B$2:$G$96,5,FALSE))=0,"",VLOOKUP(B1584,Sheet2!$B$2:$G$96,5,FALSE))</f>
        <v>50</v>
      </c>
      <c r="L1584" t="str">
        <f>IF(LEN(VLOOKUP(B1584,Sheet2!$B$2:$G$96,6,FALSE))=0,"",VLOOKUP(B1584,Sheet2!$B$2:$G$96,6,FALSE))</f>
        <v/>
      </c>
      <c r="M1584" t="b">
        <f t="shared" si="78"/>
        <v>0</v>
      </c>
      <c r="N1584">
        <v>153</v>
      </c>
      <c r="O1584" t="b">
        <f>VLOOKUP(A1584,Sheet2!$A$2:$G$74,5,FALSE)</f>
        <v>1</v>
      </c>
    </row>
    <row r="1585" spans="1:15" x14ac:dyDescent="0.25">
      <c r="A1585" s="6" t="s">
        <v>16</v>
      </c>
      <c r="B1585" t="str">
        <f>VLOOKUP($A1585,Sheet2!$A$2:$B$200,2,FALSE)</f>
        <v>Cu</v>
      </c>
      <c r="C1585" s="6" t="s">
        <v>121</v>
      </c>
      <c r="D1585" t="str">
        <f>VLOOKUP(A1585,Sheet2!$A$2:$G$200,3,FALSE)</f>
        <v>tungmetaller</v>
      </c>
      <c r="E1585" t="str">
        <f>VLOOKUP(A1585,Sheet2!$A$2:$G$96,4,FALSE)</f>
        <v>tungmetaller</v>
      </c>
      <c r="F1585" s="1">
        <v>45055</v>
      </c>
      <c r="G1585" t="str">
        <f t="shared" si="79"/>
        <v>slamtank</v>
      </c>
      <c r="H1585" s="6">
        <v>136</v>
      </c>
      <c r="I1585" t="b">
        <f t="shared" si="77"/>
        <v>0</v>
      </c>
      <c r="J1585" s="9">
        <v>136</v>
      </c>
      <c r="K1585">
        <f>IF(LEN(VLOOKUP(B1585,Sheet2!$B$2:$G$96,5,FALSE))=0,"",VLOOKUP(B1585,Sheet2!$B$2:$G$96,5,FALSE))</f>
        <v>200</v>
      </c>
      <c r="L1585" t="str">
        <f>IF(LEN(VLOOKUP(B1585,Sheet2!$B$2:$G$96,6,FALSE))=0,"",VLOOKUP(B1585,Sheet2!$B$2:$G$96,6,FALSE))</f>
        <v/>
      </c>
      <c r="M1585" t="b">
        <f t="shared" si="78"/>
        <v>0</v>
      </c>
      <c r="N1585">
        <v>153</v>
      </c>
      <c r="O1585" t="b">
        <f>VLOOKUP(A1585,Sheet2!$A$2:$G$74,5,FALSE)</f>
        <v>1</v>
      </c>
    </row>
    <row r="1586" spans="1:15" x14ac:dyDescent="0.25">
      <c r="A1586" s="6" t="s">
        <v>21</v>
      </c>
      <c r="B1586" t="str">
        <f>VLOOKUP($A1586,Sheet2!$A$2:$B$200,2,FALSE)</f>
        <v>Fe</v>
      </c>
      <c r="C1586" s="6" t="s">
        <v>121</v>
      </c>
      <c r="D1586" t="str">
        <f>VLOOKUP(A1586,Sheet2!$A$2:$G$200,3,FALSE)</f>
        <v>tungmetaller</v>
      </c>
      <c r="E1586" t="str">
        <f>VLOOKUP(A1586,Sheet2!$A$2:$G$96,4,FALSE)</f>
        <v>tungmetaller</v>
      </c>
      <c r="F1586" s="1">
        <v>45055</v>
      </c>
      <c r="G1586" t="str">
        <f t="shared" si="79"/>
        <v>slamtank</v>
      </c>
      <c r="H1586" s="6">
        <v>89900</v>
      </c>
      <c r="I1586" t="b">
        <f t="shared" si="77"/>
        <v>0</v>
      </c>
      <c r="J1586" s="9">
        <v>89900</v>
      </c>
      <c r="K1586" t="str">
        <f>IF(LEN(VLOOKUP(B1586,Sheet2!$B$2:$G$96,5,FALSE))=0,"",VLOOKUP(B1586,Sheet2!$B$2:$G$96,5,FALSE))</f>
        <v/>
      </c>
      <c r="L1586" t="str">
        <f>IF(LEN(VLOOKUP(B1586,Sheet2!$B$2:$G$96,6,FALSE))=0,"",VLOOKUP(B1586,Sheet2!$B$2:$G$96,6,FALSE))</f>
        <v/>
      </c>
      <c r="M1586" t="b">
        <f t="shared" si="78"/>
        <v>0</v>
      </c>
      <c r="N1586">
        <v>153</v>
      </c>
      <c r="O1586" t="b">
        <f>VLOOKUP(A1586,Sheet2!$A$2:$G$74,5,FALSE)</f>
        <v>0</v>
      </c>
    </row>
    <row r="1587" spans="1:15" x14ac:dyDescent="0.25">
      <c r="A1587" s="6" t="s">
        <v>18</v>
      </c>
      <c r="B1587" t="str">
        <f>VLOOKUP($A1587,Sheet2!$A$2:$B$200,2,FALSE)</f>
        <v>Hg</v>
      </c>
      <c r="C1587" s="6" t="s">
        <v>121</v>
      </c>
      <c r="D1587" t="str">
        <f>VLOOKUP(A1587,Sheet2!$A$2:$G$200,3,FALSE)</f>
        <v>tungmetaller</v>
      </c>
      <c r="E1587" t="str">
        <f>VLOOKUP(A1587,Sheet2!$A$2:$G$96,4,FALSE)</f>
        <v>tungmetaller</v>
      </c>
      <c r="F1587" s="1">
        <v>45055</v>
      </c>
      <c r="G1587" t="str">
        <f t="shared" si="79"/>
        <v>slamtank</v>
      </c>
      <c r="H1587" s="6" t="s">
        <v>124</v>
      </c>
      <c r="I1587" t="b">
        <f t="shared" si="77"/>
        <v>1</v>
      </c>
      <c r="J1587" s="9">
        <v>0.2</v>
      </c>
      <c r="K1587">
        <f>IF(LEN(VLOOKUP(B1587,Sheet2!$B$2:$G$96,5,FALSE))=0,"",VLOOKUP(B1587,Sheet2!$B$2:$G$96,5,FALSE))</f>
        <v>2</v>
      </c>
      <c r="L1587" t="str">
        <f>IF(LEN(VLOOKUP(B1587,Sheet2!$B$2:$G$96,6,FALSE))=0,"",VLOOKUP(B1587,Sheet2!$B$2:$G$96,6,FALSE))</f>
        <v/>
      </c>
      <c r="M1587" t="b">
        <f t="shared" si="78"/>
        <v>0</v>
      </c>
      <c r="N1587">
        <v>153</v>
      </c>
      <c r="O1587" t="b">
        <f>VLOOKUP(A1587,Sheet2!$A$2:$G$74,5,FALSE)</f>
        <v>1</v>
      </c>
    </row>
    <row r="1588" spans="1:15" x14ac:dyDescent="0.25">
      <c r="A1588" s="6" t="s">
        <v>22</v>
      </c>
      <c r="B1588" t="str">
        <f>VLOOKUP($A1588,Sheet2!$A$2:$B$200,2,FALSE)</f>
        <v>Mn</v>
      </c>
      <c r="C1588" s="6" t="s">
        <v>121</v>
      </c>
      <c r="D1588" t="str">
        <f>VLOOKUP(A1588,Sheet2!$A$2:$G$200,3,FALSE)</f>
        <v>tungmetaller</v>
      </c>
      <c r="E1588" t="str">
        <f>VLOOKUP(A1588,Sheet2!$A$2:$G$96,4,FALSE)</f>
        <v>tungmetaller</v>
      </c>
      <c r="F1588" s="1">
        <v>45055</v>
      </c>
      <c r="G1588" t="str">
        <f t="shared" si="79"/>
        <v>slamtank</v>
      </c>
      <c r="H1588" s="6">
        <v>1090</v>
      </c>
      <c r="I1588" t="b">
        <f t="shared" si="77"/>
        <v>0</v>
      </c>
      <c r="J1588" s="9">
        <v>1090</v>
      </c>
      <c r="K1588" t="str">
        <f>IF(LEN(VLOOKUP(B1588,Sheet2!$B$2:$G$96,5,FALSE))=0,"",VLOOKUP(B1588,Sheet2!$B$2:$G$96,5,FALSE))</f>
        <v/>
      </c>
      <c r="L1588" t="str">
        <f>IF(LEN(VLOOKUP(B1588,Sheet2!$B$2:$G$96,6,FALSE))=0,"",VLOOKUP(B1588,Sheet2!$B$2:$G$96,6,FALSE))</f>
        <v/>
      </c>
      <c r="M1588" t="b">
        <f t="shared" si="78"/>
        <v>0</v>
      </c>
      <c r="N1588">
        <v>153</v>
      </c>
      <c r="O1588" t="b">
        <f>VLOOKUP(A1588,Sheet2!$A$2:$G$74,5,FALSE)</f>
        <v>0</v>
      </c>
    </row>
    <row r="1589" spans="1:15" x14ac:dyDescent="0.25">
      <c r="A1589" s="6" t="s">
        <v>19</v>
      </c>
      <c r="B1589" t="str">
        <f>VLOOKUP($A1589,Sheet2!$A$2:$B$200,2,FALSE)</f>
        <v>Ni</v>
      </c>
      <c r="C1589" s="6" t="s">
        <v>121</v>
      </c>
      <c r="D1589" t="str">
        <f>VLOOKUP(A1589,Sheet2!$A$2:$G$200,3,FALSE)</f>
        <v>tungmetaller</v>
      </c>
      <c r="E1589" t="str">
        <f>VLOOKUP(A1589,Sheet2!$A$2:$G$96,4,FALSE)</f>
        <v>andre metaller</v>
      </c>
      <c r="F1589" s="1">
        <v>45055</v>
      </c>
      <c r="G1589" t="str">
        <f t="shared" si="79"/>
        <v>slamtank</v>
      </c>
      <c r="H1589" s="6">
        <v>15.4</v>
      </c>
      <c r="I1589" t="b">
        <f t="shared" si="77"/>
        <v>0</v>
      </c>
      <c r="J1589" s="9">
        <v>15.4</v>
      </c>
      <c r="K1589">
        <f>IF(LEN(VLOOKUP(B1589,Sheet2!$B$2:$G$96,5,FALSE))=0,"",VLOOKUP(B1589,Sheet2!$B$2:$G$96,5,FALSE))</f>
        <v>50</v>
      </c>
      <c r="L1589" t="str">
        <f>IF(LEN(VLOOKUP(B1589,Sheet2!$B$2:$G$96,6,FALSE))=0,"",VLOOKUP(B1589,Sheet2!$B$2:$G$96,6,FALSE))</f>
        <v/>
      </c>
      <c r="M1589" t="b">
        <f t="shared" si="78"/>
        <v>0</v>
      </c>
      <c r="N1589">
        <v>153</v>
      </c>
      <c r="O1589" t="b">
        <f>VLOOKUP(A1589,Sheet2!$A$2:$G$74,5,FALSE)</f>
        <v>1</v>
      </c>
    </row>
    <row r="1590" spans="1:15" x14ac:dyDescent="0.25">
      <c r="A1590" s="6" t="s">
        <v>12</v>
      </c>
      <c r="B1590" t="str">
        <f>VLOOKUP($A1590,Sheet2!$A$2:$B$200,2,FALSE)</f>
        <v>Pb</v>
      </c>
      <c r="C1590" s="6" t="s">
        <v>121</v>
      </c>
      <c r="D1590" t="str">
        <f>VLOOKUP(A1590,Sheet2!$A$2:$G$200,3,FALSE)</f>
        <v>tungmetaller</v>
      </c>
      <c r="E1590" t="str">
        <f>VLOOKUP(A1590,Sheet2!$A$2:$G$96,4,FALSE)</f>
        <v>tungmetaller</v>
      </c>
      <c r="F1590" s="1">
        <v>45055</v>
      </c>
      <c r="G1590" t="str">
        <f t="shared" si="79"/>
        <v>slamtank</v>
      </c>
      <c r="H1590" s="6">
        <v>27.7</v>
      </c>
      <c r="I1590" t="b">
        <f t="shared" si="77"/>
        <v>0</v>
      </c>
      <c r="J1590" s="9">
        <v>27.7</v>
      </c>
      <c r="K1590">
        <f>IF(LEN(VLOOKUP(B1590,Sheet2!$B$2:$G$96,5,FALSE))=0,"",VLOOKUP(B1590,Sheet2!$B$2:$G$96,5,FALSE))</f>
        <v>50</v>
      </c>
      <c r="L1590" t="str">
        <f>IF(LEN(VLOOKUP(B1590,Sheet2!$B$2:$G$96,6,FALSE))=0,"",VLOOKUP(B1590,Sheet2!$B$2:$G$96,6,FALSE))</f>
        <v/>
      </c>
      <c r="M1590" t="b">
        <f t="shared" si="78"/>
        <v>0</v>
      </c>
      <c r="N1590">
        <v>153</v>
      </c>
      <c r="O1590" t="b">
        <f>VLOOKUP(A1590,Sheet2!$A$2:$G$74,5,FALSE)</f>
        <v>1</v>
      </c>
    </row>
    <row r="1591" spans="1:15" x14ac:dyDescent="0.25">
      <c r="A1591" s="6" t="s">
        <v>20</v>
      </c>
      <c r="B1591" t="str">
        <f>VLOOKUP($A1591,Sheet2!$A$2:$B$200,2,FALSE)</f>
        <v>Zn</v>
      </c>
      <c r="C1591" s="6" t="s">
        <v>121</v>
      </c>
      <c r="D1591" t="str">
        <f>VLOOKUP(A1591,Sheet2!$A$2:$G$200,3,FALSE)</f>
        <v>tungmetaller</v>
      </c>
      <c r="E1591" t="str">
        <f>VLOOKUP(A1591,Sheet2!$A$2:$G$96,4,FALSE)</f>
        <v>andre metaller</v>
      </c>
      <c r="F1591" s="1">
        <v>45055</v>
      </c>
      <c r="G1591" t="str">
        <f t="shared" si="79"/>
        <v>slamtank</v>
      </c>
      <c r="H1591" s="6">
        <v>421</v>
      </c>
      <c r="I1591" t="b">
        <f t="shared" si="77"/>
        <v>0</v>
      </c>
      <c r="J1591" s="9">
        <v>421</v>
      </c>
      <c r="K1591">
        <f>IF(LEN(VLOOKUP(B1591,Sheet2!$B$2:$G$96,5,FALSE))=0,"",VLOOKUP(B1591,Sheet2!$B$2:$G$96,5,FALSE))</f>
        <v>500</v>
      </c>
      <c r="L1591" t="str">
        <f>IF(LEN(VLOOKUP(B1591,Sheet2!$B$2:$G$96,6,FALSE))=0,"",VLOOKUP(B1591,Sheet2!$B$2:$G$96,6,FALSE))</f>
        <v/>
      </c>
      <c r="M1591" t="b">
        <f t="shared" si="78"/>
        <v>0</v>
      </c>
      <c r="N1591">
        <v>153</v>
      </c>
      <c r="O1591" t="b">
        <f>VLOOKUP(A1591,Sheet2!$A$2:$G$74,5,FALSE)</f>
        <v>1</v>
      </c>
    </row>
    <row r="1592" spans="1:15" x14ac:dyDescent="0.25">
      <c r="A1592" s="6" t="s">
        <v>99</v>
      </c>
      <c r="B1592" t="str">
        <f>VLOOKUP($A1592,Sheet2!$A$2:$B$200,2,FALSE)</f>
        <v>PCB 28</v>
      </c>
      <c r="C1592" s="6" t="s">
        <v>120</v>
      </c>
      <c r="D1592" t="str">
        <f>VLOOKUP(A1592,Sheet2!$A$2:$G$200,3,FALSE)</f>
        <v>org milj</v>
      </c>
      <c r="E1592" t="str">
        <f>VLOOKUP(A1592,Sheet2!$A$2:$G$96,4,FALSE)</f>
        <v>PCB</v>
      </c>
      <c r="F1592" s="1">
        <v>45055</v>
      </c>
      <c r="G1592" t="str">
        <f t="shared" si="79"/>
        <v>slamtank</v>
      </c>
      <c r="H1592" s="6" t="s">
        <v>119</v>
      </c>
      <c r="I1592" t="b">
        <f t="shared" si="77"/>
        <v>1</v>
      </c>
      <c r="J1592" s="9" t="s">
        <v>119</v>
      </c>
      <c r="K1592" t="str">
        <f>IF(LEN(VLOOKUP(B1592,Sheet2!$B$2:$G$96,5,FALSE))=0,"",VLOOKUP(B1592,Sheet2!$B$2:$G$96,5,FALSE))</f>
        <v/>
      </c>
      <c r="L1592" t="str">
        <f>IF(LEN(VLOOKUP(B1592,Sheet2!$B$2:$G$96,6,FALSE))=0,"",VLOOKUP(B1592,Sheet2!$B$2:$G$96,6,FALSE))</f>
        <v/>
      </c>
      <c r="M1592" t="b">
        <f t="shared" si="78"/>
        <v>0</v>
      </c>
      <c r="N1592">
        <v>153</v>
      </c>
      <c r="O1592" t="b">
        <f>VLOOKUP(A1592,Sheet2!$A$2:$G$74,5,FALSE)</f>
        <v>0</v>
      </c>
    </row>
    <row r="1593" spans="1:15" x14ac:dyDescent="0.25">
      <c r="A1593" s="6" t="s">
        <v>100</v>
      </c>
      <c r="B1593" t="str">
        <f>VLOOKUP($A1593,Sheet2!$A$2:$B$200,2,FALSE)</f>
        <v>PCB 52</v>
      </c>
      <c r="C1593" s="6" t="s">
        <v>120</v>
      </c>
      <c r="D1593" t="str">
        <f>VLOOKUP(A1593,Sheet2!$A$2:$G$200,3,FALSE)</f>
        <v>org milj</v>
      </c>
      <c r="E1593" t="str">
        <f>VLOOKUP(A1593,Sheet2!$A$2:$G$96,4,FALSE)</f>
        <v>PCB</v>
      </c>
      <c r="F1593" s="1">
        <v>45055</v>
      </c>
      <c r="G1593" t="str">
        <f t="shared" si="79"/>
        <v>slamtank</v>
      </c>
      <c r="H1593" s="6" t="s">
        <v>119</v>
      </c>
      <c r="I1593" t="b">
        <f t="shared" si="77"/>
        <v>1</v>
      </c>
      <c r="J1593" s="9" t="s">
        <v>119</v>
      </c>
      <c r="K1593" t="str">
        <f>IF(LEN(VLOOKUP(B1593,Sheet2!$B$2:$G$96,5,FALSE))=0,"",VLOOKUP(B1593,Sheet2!$B$2:$G$96,5,FALSE))</f>
        <v/>
      </c>
      <c r="L1593" t="str">
        <f>IF(LEN(VLOOKUP(B1593,Sheet2!$B$2:$G$96,6,FALSE))=0,"",VLOOKUP(B1593,Sheet2!$B$2:$G$96,6,FALSE))</f>
        <v/>
      </c>
      <c r="M1593" t="b">
        <f t="shared" si="78"/>
        <v>0</v>
      </c>
      <c r="N1593">
        <v>153</v>
      </c>
      <c r="O1593" t="b">
        <f>VLOOKUP(A1593,Sheet2!$A$2:$G$74,5,FALSE)</f>
        <v>0</v>
      </c>
    </row>
    <row r="1594" spans="1:15" x14ac:dyDescent="0.25">
      <c r="A1594" s="6" t="s">
        <v>101</v>
      </c>
      <c r="B1594" t="str">
        <f>VLOOKUP($A1594,Sheet2!$A$2:$B$200,2,FALSE)</f>
        <v>PCB 101</v>
      </c>
      <c r="C1594" s="6" t="s">
        <v>120</v>
      </c>
      <c r="D1594" t="str">
        <f>VLOOKUP(A1594,Sheet2!$A$2:$G$200,3,FALSE)</f>
        <v>org milj</v>
      </c>
      <c r="E1594" t="str">
        <f>VLOOKUP(A1594,Sheet2!$A$2:$G$96,4,FALSE)</f>
        <v>PCB</v>
      </c>
      <c r="F1594" s="1">
        <v>45055</v>
      </c>
      <c r="G1594" t="str">
        <f t="shared" si="79"/>
        <v>slamtank</v>
      </c>
      <c r="H1594" s="6" t="s">
        <v>119</v>
      </c>
      <c r="I1594" t="b">
        <f t="shared" si="77"/>
        <v>1</v>
      </c>
      <c r="J1594" s="9" t="s">
        <v>119</v>
      </c>
      <c r="K1594" t="str">
        <f>IF(LEN(VLOOKUP(B1594,Sheet2!$B$2:$G$96,5,FALSE))=0,"",VLOOKUP(B1594,Sheet2!$B$2:$G$96,5,FALSE))</f>
        <v/>
      </c>
      <c r="L1594" t="str">
        <f>IF(LEN(VLOOKUP(B1594,Sheet2!$B$2:$G$96,6,FALSE))=0,"",VLOOKUP(B1594,Sheet2!$B$2:$G$96,6,FALSE))</f>
        <v/>
      </c>
      <c r="M1594" t="b">
        <f t="shared" si="78"/>
        <v>0</v>
      </c>
      <c r="N1594">
        <v>153</v>
      </c>
      <c r="O1594" t="b">
        <f>VLOOKUP(A1594,Sheet2!$A$2:$G$74,5,FALSE)</f>
        <v>0</v>
      </c>
    </row>
    <row r="1595" spans="1:15" x14ac:dyDescent="0.25">
      <c r="A1595" s="6" t="s">
        <v>102</v>
      </c>
      <c r="B1595" t="str">
        <f>VLOOKUP($A1595,Sheet2!$A$2:$B$200,2,FALSE)</f>
        <v>PCB 118</v>
      </c>
      <c r="C1595" s="6" t="s">
        <v>120</v>
      </c>
      <c r="D1595" t="str">
        <f>VLOOKUP(A1595,Sheet2!$A$2:$G$200,3,FALSE)</f>
        <v>org milj</v>
      </c>
      <c r="E1595" t="str">
        <f>VLOOKUP(A1595,Sheet2!$A$2:$G$96,4,FALSE)</f>
        <v>PCB</v>
      </c>
      <c r="F1595" s="1">
        <v>45055</v>
      </c>
      <c r="G1595" t="str">
        <f t="shared" si="79"/>
        <v>slamtank</v>
      </c>
      <c r="H1595" s="6" t="s">
        <v>119</v>
      </c>
      <c r="I1595" t="b">
        <f t="shared" si="77"/>
        <v>1</v>
      </c>
      <c r="J1595" s="9" t="s">
        <v>119</v>
      </c>
      <c r="K1595" t="str">
        <f>IF(LEN(VLOOKUP(B1595,Sheet2!$B$2:$G$96,5,FALSE))=0,"",VLOOKUP(B1595,Sheet2!$B$2:$G$96,5,FALSE))</f>
        <v/>
      </c>
      <c r="L1595" t="str">
        <f>IF(LEN(VLOOKUP(B1595,Sheet2!$B$2:$G$96,6,FALSE))=0,"",VLOOKUP(B1595,Sheet2!$B$2:$G$96,6,FALSE))</f>
        <v/>
      </c>
      <c r="M1595" t="b">
        <f t="shared" si="78"/>
        <v>0</v>
      </c>
      <c r="N1595">
        <v>153</v>
      </c>
      <c r="O1595" t="b">
        <f>VLOOKUP(A1595,Sheet2!$A$2:$G$74,5,FALSE)</f>
        <v>0</v>
      </c>
    </row>
    <row r="1596" spans="1:15" x14ac:dyDescent="0.25">
      <c r="A1596" s="6" t="s">
        <v>103</v>
      </c>
      <c r="B1596" t="str">
        <f>VLOOKUP($A1596,Sheet2!$A$2:$B$200,2,FALSE)</f>
        <v>PCB 138</v>
      </c>
      <c r="C1596" s="6" t="s">
        <v>120</v>
      </c>
      <c r="D1596" t="str">
        <f>VLOOKUP(A1596,Sheet2!$A$2:$G$200,3,FALSE)</f>
        <v>org milj</v>
      </c>
      <c r="E1596" t="str">
        <f>VLOOKUP(A1596,Sheet2!$A$2:$G$96,4,FALSE)</f>
        <v>PCB</v>
      </c>
      <c r="F1596" s="1">
        <v>45055</v>
      </c>
      <c r="G1596" t="str">
        <f t="shared" si="79"/>
        <v>slamtank</v>
      </c>
      <c r="H1596" s="6" t="s">
        <v>119</v>
      </c>
      <c r="I1596" t="b">
        <f t="shared" ref="I1596:I1651" si="80">IF(ISBLANK(H1596),"",IF(ISNUMBER(H1596),FALSE,TRUE))</f>
        <v>1</v>
      </c>
      <c r="J1596" s="9" t="s">
        <v>119</v>
      </c>
      <c r="K1596" t="str">
        <f>IF(LEN(VLOOKUP(B1596,Sheet2!$B$2:$G$96,5,FALSE))=0,"",VLOOKUP(B1596,Sheet2!$B$2:$G$96,5,FALSE))</f>
        <v/>
      </c>
      <c r="L1596" t="str">
        <f>IF(LEN(VLOOKUP(B1596,Sheet2!$B$2:$G$96,6,FALSE))=0,"",VLOOKUP(B1596,Sheet2!$B$2:$G$96,6,FALSE))</f>
        <v/>
      </c>
      <c r="M1596" t="b">
        <f t="shared" ref="M1596:M1651" si="81">IF(ISBLANK(J1596),"",IF(J1596&gt;K1596,TRUE,FALSE))</f>
        <v>0</v>
      </c>
      <c r="N1596">
        <v>153</v>
      </c>
      <c r="O1596" t="b">
        <f>VLOOKUP(A1596,Sheet2!$A$2:$G$74,5,FALSE)</f>
        <v>0</v>
      </c>
    </row>
    <row r="1597" spans="1:15" x14ac:dyDescent="0.25">
      <c r="A1597" s="6" t="s">
        <v>104</v>
      </c>
      <c r="B1597" t="str">
        <f>VLOOKUP($A1597,Sheet2!$A$2:$B$200,2,FALSE)</f>
        <v>PCB 153</v>
      </c>
      <c r="C1597" s="6" t="s">
        <v>120</v>
      </c>
      <c r="D1597" t="str">
        <f>VLOOKUP(A1597,Sheet2!$A$2:$G$200,3,FALSE)</f>
        <v>org milj</v>
      </c>
      <c r="E1597" t="str">
        <f>VLOOKUP(A1597,Sheet2!$A$2:$G$96,4,FALSE)</f>
        <v>PCB</v>
      </c>
      <c r="F1597" s="1">
        <v>45055</v>
      </c>
      <c r="G1597" t="str">
        <f t="shared" ref="G1597:G1652" si="82">IF(N1597=152,"inn",IF(N1597=151,"ut",IF(N1597=153,"slamtank")))</f>
        <v>slamtank</v>
      </c>
      <c r="H1597" s="6" t="s">
        <v>119</v>
      </c>
      <c r="I1597" t="b">
        <f t="shared" si="80"/>
        <v>1</v>
      </c>
      <c r="J1597" s="9" t="s">
        <v>119</v>
      </c>
      <c r="K1597" t="str">
        <f>IF(LEN(VLOOKUP(B1597,Sheet2!$B$2:$G$96,5,FALSE))=0,"",VLOOKUP(B1597,Sheet2!$B$2:$G$96,5,FALSE))</f>
        <v/>
      </c>
      <c r="L1597" t="str">
        <f>IF(LEN(VLOOKUP(B1597,Sheet2!$B$2:$G$96,6,FALSE))=0,"",VLOOKUP(B1597,Sheet2!$B$2:$G$96,6,FALSE))</f>
        <v/>
      </c>
      <c r="M1597" t="b">
        <f t="shared" si="81"/>
        <v>0</v>
      </c>
      <c r="N1597">
        <v>153</v>
      </c>
      <c r="O1597" t="b">
        <f>VLOOKUP(A1597,Sheet2!$A$2:$G$74,5,FALSE)</f>
        <v>0</v>
      </c>
    </row>
    <row r="1598" spans="1:15" x14ac:dyDescent="0.25">
      <c r="A1598" s="6" t="s">
        <v>105</v>
      </c>
      <c r="B1598" t="str">
        <f>VLOOKUP($A1598,Sheet2!$A$2:$B$200,2,FALSE)</f>
        <v>PCB 180</v>
      </c>
      <c r="C1598" s="6" t="s">
        <v>120</v>
      </c>
      <c r="D1598" t="str">
        <f>VLOOKUP(A1598,Sheet2!$A$2:$G$200,3,FALSE)</f>
        <v>org milj</v>
      </c>
      <c r="E1598" t="str">
        <f>VLOOKUP(A1598,Sheet2!$A$2:$G$96,4,FALSE)</f>
        <v>PCB</v>
      </c>
      <c r="F1598" s="1">
        <v>45055</v>
      </c>
      <c r="G1598" t="str">
        <f t="shared" si="82"/>
        <v>slamtank</v>
      </c>
      <c r="H1598" s="6" t="s">
        <v>119</v>
      </c>
      <c r="I1598" t="b">
        <f t="shared" si="80"/>
        <v>1</v>
      </c>
      <c r="J1598" s="9" t="s">
        <v>119</v>
      </c>
      <c r="K1598">
        <f>IF(LEN(VLOOKUP(B1598,Sheet2!$B$2:$G$96,5,FALSE))=0,"",VLOOKUP(B1598,Sheet2!$B$2:$G$96,5,FALSE))</f>
        <v>500</v>
      </c>
      <c r="L1598" t="str">
        <f>IF(LEN(VLOOKUP(B1598,Sheet2!$B$2:$G$96,6,FALSE))=0,"",VLOOKUP(B1598,Sheet2!$B$2:$G$96,6,FALSE))</f>
        <v/>
      </c>
      <c r="M1598" t="b">
        <f t="shared" si="81"/>
        <v>1</v>
      </c>
      <c r="N1598">
        <v>153</v>
      </c>
      <c r="O1598" t="b">
        <f>VLOOKUP(A1598,Sheet2!$A$2:$G$74,5,FALSE)</f>
        <v>0</v>
      </c>
    </row>
    <row r="1599" spans="1:15" x14ac:dyDescent="0.25">
      <c r="A1599" s="6" t="s">
        <v>106</v>
      </c>
      <c r="B1599" t="str">
        <f>VLOOKUP($A1599,Sheet2!$A$2:$B$200,2,FALSE)</f>
        <v>Sum PCB-7</v>
      </c>
      <c r="C1599" s="6" t="s">
        <v>120</v>
      </c>
      <c r="D1599" t="str">
        <f>VLOOKUP(A1599,Sheet2!$A$2:$G$200,3,FALSE)</f>
        <v>org milj</v>
      </c>
      <c r="E1599" t="str">
        <f>VLOOKUP(A1599,Sheet2!$A$2:$G$96,4,FALSE)</f>
        <v>PCB</v>
      </c>
      <c r="F1599" s="1">
        <v>45055</v>
      </c>
      <c r="G1599" t="str">
        <f t="shared" si="82"/>
        <v>slamtank</v>
      </c>
      <c r="H1599" s="6" t="s">
        <v>119</v>
      </c>
      <c r="I1599" t="b">
        <f t="shared" si="80"/>
        <v>1</v>
      </c>
      <c r="J1599" s="9" t="s">
        <v>119</v>
      </c>
      <c r="K1599" t="str">
        <f>IF(LEN(VLOOKUP(B1599,Sheet2!$B$2:$G$96,5,FALSE))=0,"",VLOOKUP(B1599,Sheet2!$B$2:$G$96,5,FALSE))</f>
        <v/>
      </c>
      <c r="L1599" t="str">
        <f>IF(LEN(VLOOKUP(B1599,Sheet2!$B$2:$G$96,6,FALSE))=0,"",VLOOKUP(B1599,Sheet2!$B$2:$G$96,6,FALSE))</f>
        <v/>
      </c>
      <c r="M1599" t="b">
        <f t="shared" si="81"/>
        <v>0</v>
      </c>
      <c r="N1599">
        <v>153</v>
      </c>
      <c r="O1599" t="b">
        <f>VLOOKUP(A1599,Sheet2!$A$2:$G$74,5,FALSE)</f>
        <v>0</v>
      </c>
    </row>
    <row r="1600" spans="1:15" x14ac:dyDescent="0.25">
      <c r="A1600" s="6" t="s">
        <v>99</v>
      </c>
      <c r="B1600" t="str">
        <f>VLOOKUP($A1600,Sheet2!$A$2:$B$200,2,FALSE)</f>
        <v>PCB 28</v>
      </c>
      <c r="C1600" s="6" t="s">
        <v>121</v>
      </c>
      <c r="D1600" t="str">
        <f>VLOOKUP(A1600,Sheet2!$A$2:$G$200,3,FALSE)</f>
        <v>org milj</v>
      </c>
      <c r="E1600" t="str">
        <f>VLOOKUP(A1600,Sheet2!$A$2:$G$96,4,FALSE)</f>
        <v>PCB</v>
      </c>
      <c r="F1600" s="1">
        <v>45055</v>
      </c>
      <c r="G1600" t="str">
        <f t="shared" si="82"/>
        <v>slamtank</v>
      </c>
      <c r="H1600" s="6">
        <v>2.0299999999999999E-2</v>
      </c>
      <c r="I1600" t="b">
        <f t="shared" si="80"/>
        <v>0</v>
      </c>
      <c r="J1600" s="9">
        <v>2.0299999999999999E-2</v>
      </c>
      <c r="K1600" t="str">
        <f>IF(LEN(VLOOKUP(B1600,Sheet2!$B$2:$G$96,5,FALSE))=0,"",VLOOKUP(B1600,Sheet2!$B$2:$G$96,5,FALSE))</f>
        <v/>
      </c>
      <c r="L1600" t="str">
        <f>IF(LEN(VLOOKUP(B1600,Sheet2!$B$2:$G$96,6,FALSE))=0,"",VLOOKUP(B1600,Sheet2!$B$2:$G$96,6,FALSE))</f>
        <v/>
      </c>
      <c r="M1600" t="b">
        <f t="shared" si="81"/>
        <v>0</v>
      </c>
      <c r="N1600">
        <v>153</v>
      </c>
      <c r="O1600" t="b">
        <f>VLOOKUP(A1600,Sheet2!$A$2:$G$74,5,FALSE)</f>
        <v>0</v>
      </c>
    </row>
    <row r="1601" spans="1:15" x14ac:dyDescent="0.25">
      <c r="A1601" s="6" t="s">
        <v>100</v>
      </c>
      <c r="B1601" t="str">
        <f>VLOOKUP($A1601,Sheet2!$A$2:$B$200,2,FALSE)</f>
        <v>PCB 52</v>
      </c>
      <c r="C1601" s="6" t="s">
        <v>121</v>
      </c>
      <c r="D1601" t="str">
        <f>VLOOKUP(A1601,Sheet2!$A$2:$G$200,3,FALSE)</f>
        <v>org milj</v>
      </c>
      <c r="E1601" t="str">
        <f>VLOOKUP(A1601,Sheet2!$A$2:$G$96,4,FALSE)</f>
        <v>PCB</v>
      </c>
      <c r="F1601" s="1">
        <v>45055</v>
      </c>
      <c r="G1601" t="str">
        <f t="shared" si="82"/>
        <v>slamtank</v>
      </c>
      <c r="H1601" s="6">
        <v>7.4000000000000003E-3</v>
      </c>
      <c r="I1601" t="b">
        <f t="shared" si="80"/>
        <v>0</v>
      </c>
      <c r="J1601" s="9">
        <v>7.4000000000000003E-3</v>
      </c>
      <c r="K1601" t="str">
        <f>IF(LEN(VLOOKUP(B1601,Sheet2!$B$2:$G$96,5,FALSE))=0,"",VLOOKUP(B1601,Sheet2!$B$2:$G$96,5,FALSE))</f>
        <v/>
      </c>
      <c r="L1601" t="str">
        <f>IF(LEN(VLOOKUP(B1601,Sheet2!$B$2:$G$96,6,FALSE))=0,"",VLOOKUP(B1601,Sheet2!$B$2:$G$96,6,FALSE))</f>
        <v/>
      </c>
      <c r="M1601" t="b">
        <f t="shared" si="81"/>
        <v>0</v>
      </c>
      <c r="N1601">
        <v>153</v>
      </c>
      <c r="O1601" t="b">
        <f>VLOOKUP(A1601,Sheet2!$A$2:$G$74,5,FALSE)</f>
        <v>0</v>
      </c>
    </row>
    <row r="1602" spans="1:15" x14ac:dyDescent="0.25">
      <c r="A1602" s="6" t="s">
        <v>101</v>
      </c>
      <c r="B1602" t="str">
        <f>VLOOKUP($A1602,Sheet2!$A$2:$B$200,2,FALSE)</f>
        <v>PCB 101</v>
      </c>
      <c r="C1602" s="6" t="s">
        <v>121</v>
      </c>
      <c r="D1602" t="str">
        <f>VLOOKUP(A1602,Sheet2!$A$2:$G$200,3,FALSE)</f>
        <v>org milj</v>
      </c>
      <c r="E1602" t="str">
        <f>VLOOKUP(A1602,Sheet2!$A$2:$G$96,4,FALSE)</f>
        <v>PCB</v>
      </c>
      <c r="F1602" s="1">
        <v>45055</v>
      </c>
      <c r="G1602" t="str">
        <f t="shared" si="82"/>
        <v>slamtank</v>
      </c>
      <c r="H1602" s="6">
        <v>4.5999999999999999E-3</v>
      </c>
      <c r="I1602" t="b">
        <f t="shared" si="80"/>
        <v>0</v>
      </c>
      <c r="J1602" s="9">
        <v>4.5999999999999999E-3</v>
      </c>
      <c r="K1602" t="str">
        <f>IF(LEN(VLOOKUP(B1602,Sheet2!$B$2:$G$96,5,FALSE))=0,"",VLOOKUP(B1602,Sheet2!$B$2:$G$96,5,FALSE))</f>
        <v/>
      </c>
      <c r="L1602" t="str">
        <f>IF(LEN(VLOOKUP(B1602,Sheet2!$B$2:$G$96,6,FALSE))=0,"",VLOOKUP(B1602,Sheet2!$B$2:$G$96,6,FALSE))</f>
        <v/>
      </c>
      <c r="M1602" t="b">
        <f t="shared" si="81"/>
        <v>0</v>
      </c>
      <c r="N1602">
        <v>153</v>
      </c>
      <c r="O1602" t="b">
        <f>VLOOKUP(A1602,Sheet2!$A$2:$G$74,5,FALSE)</f>
        <v>0</v>
      </c>
    </row>
    <row r="1603" spans="1:15" x14ac:dyDescent="0.25">
      <c r="A1603" s="6" t="s">
        <v>102</v>
      </c>
      <c r="B1603" t="str">
        <f>VLOOKUP($A1603,Sheet2!$A$2:$B$200,2,FALSE)</f>
        <v>PCB 118</v>
      </c>
      <c r="C1603" s="6" t="s">
        <v>121</v>
      </c>
      <c r="D1603" t="str">
        <f>VLOOKUP(A1603,Sheet2!$A$2:$G$200,3,FALSE)</f>
        <v>org milj</v>
      </c>
      <c r="E1603" t="str">
        <f>VLOOKUP(A1603,Sheet2!$A$2:$G$96,4,FALSE)</f>
        <v>PCB</v>
      </c>
      <c r="F1603" s="1">
        <v>45055</v>
      </c>
      <c r="G1603" t="str">
        <f t="shared" si="82"/>
        <v>slamtank</v>
      </c>
      <c r="H1603" s="6">
        <v>3.5000000000000001E-3</v>
      </c>
      <c r="I1603" t="b">
        <f t="shared" si="80"/>
        <v>0</v>
      </c>
      <c r="J1603" s="9">
        <v>3.5000000000000001E-3</v>
      </c>
      <c r="K1603" t="str">
        <f>IF(LEN(VLOOKUP(B1603,Sheet2!$B$2:$G$96,5,FALSE))=0,"",VLOOKUP(B1603,Sheet2!$B$2:$G$96,5,FALSE))</f>
        <v/>
      </c>
      <c r="L1603" t="str">
        <f>IF(LEN(VLOOKUP(B1603,Sheet2!$B$2:$G$96,6,FALSE))=0,"",VLOOKUP(B1603,Sheet2!$B$2:$G$96,6,FALSE))</f>
        <v/>
      </c>
      <c r="M1603" t="b">
        <f t="shared" si="81"/>
        <v>0</v>
      </c>
      <c r="N1603">
        <v>153</v>
      </c>
      <c r="O1603" t="b">
        <f>VLOOKUP(A1603,Sheet2!$A$2:$G$74,5,FALSE)</f>
        <v>0</v>
      </c>
    </row>
    <row r="1604" spans="1:15" x14ac:dyDescent="0.25">
      <c r="A1604" s="6" t="s">
        <v>103</v>
      </c>
      <c r="B1604" t="str">
        <f>VLOOKUP($A1604,Sheet2!$A$2:$B$200,2,FALSE)</f>
        <v>PCB 138</v>
      </c>
      <c r="C1604" s="6" t="s">
        <v>121</v>
      </c>
      <c r="D1604" t="str">
        <f>VLOOKUP(A1604,Sheet2!$A$2:$G$200,3,FALSE)</f>
        <v>org milj</v>
      </c>
      <c r="E1604" t="str">
        <f>VLOOKUP(A1604,Sheet2!$A$2:$G$96,4,FALSE)</f>
        <v>PCB</v>
      </c>
      <c r="F1604" s="1">
        <v>45055</v>
      </c>
      <c r="G1604" t="str">
        <f t="shared" si="82"/>
        <v>slamtank</v>
      </c>
      <c r="H1604" s="6">
        <v>5.7999999999999996E-3</v>
      </c>
      <c r="I1604" t="b">
        <f t="shared" si="80"/>
        <v>0</v>
      </c>
      <c r="J1604" s="9">
        <v>5.7999999999999996E-3</v>
      </c>
      <c r="K1604" t="str">
        <f>IF(LEN(VLOOKUP(B1604,Sheet2!$B$2:$G$96,5,FALSE))=0,"",VLOOKUP(B1604,Sheet2!$B$2:$G$96,5,FALSE))</f>
        <v/>
      </c>
      <c r="L1604" t="str">
        <f>IF(LEN(VLOOKUP(B1604,Sheet2!$B$2:$G$96,6,FALSE))=0,"",VLOOKUP(B1604,Sheet2!$B$2:$G$96,6,FALSE))</f>
        <v/>
      </c>
      <c r="M1604" t="b">
        <f t="shared" si="81"/>
        <v>0</v>
      </c>
      <c r="N1604">
        <v>153</v>
      </c>
      <c r="O1604" t="b">
        <f>VLOOKUP(A1604,Sheet2!$A$2:$G$74,5,FALSE)</f>
        <v>0</v>
      </c>
    </row>
    <row r="1605" spans="1:15" x14ac:dyDescent="0.25">
      <c r="A1605" s="6" t="s">
        <v>104</v>
      </c>
      <c r="B1605" t="str">
        <f>VLOOKUP($A1605,Sheet2!$A$2:$B$200,2,FALSE)</f>
        <v>PCB 153</v>
      </c>
      <c r="C1605" s="6" t="s">
        <v>121</v>
      </c>
      <c r="D1605" t="str">
        <f>VLOOKUP(A1605,Sheet2!$A$2:$G$200,3,FALSE)</f>
        <v>org milj</v>
      </c>
      <c r="E1605" t="str">
        <f>VLOOKUP(A1605,Sheet2!$A$2:$G$96,4,FALSE)</f>
        <v>PCB</v>
      </c>
      <c r="F1605" s="1">
        <v>45055</v>
      </c>
      <c r="G1605" t="str">
        <f t="shared" si="82"/>
        <v>slamtank</v>
      </c>
      <c r="H1605" s="6">
        <v>4.1999999999999997E-3</v>
      </c>
      <c r="I1605" t="b">
        <f t="shared" si="80"/>
        <v>0</v>
      </c>
      <c r="J1605" s="9">
        <v>4.1999999999999997E-3</v>
      </c>
      <c r="K1605" t="str">
        <f>IF(LEN(VLOOKUP(B1605,Sheet2!$B$2:$G$96,5,FALSE))=0,"",VLOOKUP(B1605,Sheet2!$B$2:$G$96,5,FALSE))</f>
        <v/>
      </c>
      <c r="L1605" t="str">
        <f>IF(LEN(VLOOKUP(B1605,Sheet2!$B$2:$G$96,6,FALSE))=0,"",VLOOKUP(B1605,Sheet2!$B$2:$G$96,6,FALSE))</f>
        <v/>
      </c>
      <c r="M1605" t="b">
        <f t="shared" si="81"/>
        <v>0</v>
      </c>
      <c r="N1605">
        <v>153</v>
      </c>
      <c r="O1605" t="b">
        <f>VLOOKUP(A1605,Sheet2!$A$2:$G$74,5,FALSE)</f>
        <v>0</v>
      </c>
    </row>
    <row r="1606" spans="1:15" x14ac:dyDescent="0.25">
      <c r="A1606" s="6" t="s">
        <v>105</v>
      </c>
      <c r="B1606" t="str">
        <f>VLOOKUP($A1606,Sheet2!$A$2:$B$200,2,FALSE)</f>
        <v>PCB 180</v>
      </c>
      <c r="C1606" s="6" t="s">
        <v>121</v>
      </c>
      <c r="D1606" t="str">
        <f>VLOOKUP(A1606,Sheet2!$A$2:$G$200,3,FALSE)</f>
        <v>org milj</v>
      </c>
      <c r="E1606" t="str">
        <f>VLOOKUP(A1606,Sheet2!$A$2:$G$96,4,FALSE)</f>
        <v>PCB</v>
      </c>
      <c r="F1606" s="1">
        <v>45055</v>
      </c>
      <c r="G1606" t="str">
        <f t="shared" si="82"/>
        <v>slamtank</v>
      </c>
      <c r="H1606" s="6">
        <v>2.0999999999999999E-3</v>
      </c>
      <c r="I1606" t="b">
        <f t="shared" si="80"/>
        <v>0</v>
      </c>
      <c r="J1606" s="9">
        <v>2.0999999999999999E-3</v>
      </c>
      <c r="K1606">
        <f>IF(LEN(VLOOKUP(B1606,Sheet2!$B$2:$G$96,5,FALSE))=0,"",VLOOKUP(B1606,Sheet2!$B$2:$G$96,5,FALSE))</f>
        <v>500</v>
      </c>
      <c r="L1606" t="str">
        <f>IF(LEN(VLOOKUP(B1606,Sheet2!$B$2:$G$96,6,FALSE))=0,"",VLOOKUP(B1606,Sheet2!$B$2:$G$96,6,FALSE))</f>
        <v/>
      </c>
      <c r="M1606" t="b">
        <f t="shared" si="81"/>
        <v>0</v>
      </c>
      <c r="N1606">
        <v>153</v>
      </c>
      <c r="O1606" t="b">
        <f>VLOOKUP(A1606,Sheet2!$A$2:$G$74,5,FALSE)</f>
        <v>0</v>
      </c>
    </row>
    <row r="1607" spans="1:15" x14ac:dyDescent="0.25">
      <c r="A1607" s="6" t="s">
        <v>106</v>
      </c>
      <c r="B1607" t="str">
        <f>VLOOKUP($A1607,Sheet2!$A$2:$B$200,2,FALSE)</f>
        <v>Sum PCB-7</v>
      </c>
      <c r="C1607" s="6" t="s">
        <v>121</v>
      </c>
      <c r="D1607" t="str">
        <f>VLOOKUP(A1607,Sheet2!$A$2:$G$200,3,FALSE)</f>
        <v>org milj</v>
      </c>
      <c r="E1607" t="str">
        <f>VLOOKUP(A1607,Sheet2!$A$2:$G$96,4,FALSE)</f>
        <v>PCB</v>
      </c>
      <c r="F1607" s="1">
        <v>45055</v>
      </c>
      <c r="G1607" t="str">
        <f t="shared" si="82"/>
        <v>slamtank</v>
      </c>
      <c r="H1607" s="6">
        <v>4.7899999999999998E-2</v>
      </c>
      <c r="I1607" t="b">
        <f t="shared" si="80"/>
        <v>0</v>
      </c>
      <c r="J1607" s="9">
        <v>4.7899999999999998E-2</v>
      </c>
      <c r="K1607" t="str">
        <f>IF(LEN(VLOOKUP(B1607,Sheet2!$B$2:$G$96,5,FALSE))=0,"",VLOOKUP(B1607,Sheet2!$B$2:$G$96,5,FALSE))</f>
        <v/>
      </c>
      <c r="L1607" t="str">
        <f>IF(LEN(VLOOKUP(B1607,Sheet2!$B$2:$G$96,6,FALSE))=0,"",VLOOKUP(B1607,Sheet2!$B$2:$G$96,6,FALSE))</f>
        <v/>
      </c>
      <c r="M1607" t="b">
        <f t="shared" si="81"/>
        <v>0</v>
      </c>
      <c r="N1607">
        <v>153</v>
      </c>
      <c r="O1607" t="b">
        <f>VLOOKUP(A1607,Sheet2!$A$2:$G$74,5,FALSE)</f>
        <v>0</v>
      </c>
    </row>
    <row r="1608" spans="1:15" x14ac:dyDescent="0.25">
      <c r="A1608" s="6" t="s">
        <v>107</v>
      </c>
      <c r="B1608" t="str">
        <f>VLOOKUP($A1608,Sheet2!$A$2:$B$200,2,FALSE)</f>
        <v>Nap</v>
      </c>
      <c r="C1608" s="6" t="s">
        <v>121</v>
      </c>
      <c r="D1608" t="str">
        <f>VLOOKUP(A1608,Sheet2!$A$2:$G$200,3,FALSE)</f>
        <v>org milj</v>
      </c>
      <c r="E1608" t="str">
        <f>VLOOKUP(A1608,Sheet2!$A$2:$G$96,4,FALSE)</f>
        <v>PAH</v>
      </c>
      <c r="F1608" s="1">
        <v>45055</v>
      </c>
      <c r="G1608" t="str">
        <f t="shared" si="82"/>
        <v>slamtank</v>
      </c>
      <c r="H1608" s="6">
        <v>7.8E-2</v>
      </c>
      <c r="I1608" t="b">
        <f t="shared" si="80"/>
        <v>0</v>
      </c>
      <c r="J1608" s="9">
        <v>7.8E-2</v>
      </c>
      <c r="K1608" t="str">
        <f>IF(LEN(VLOOKUP(B1608,Sheet2!$B$2:$G$96,5,FALSE))=0,"",VLOOKUP(B1608,Sheet2!$B$2:$G$96,5,FALSE))</f>
        <v/>
      </c>
      <c r="L1608" t="str">
        <f>IF(LEN(VLOOKUP(B1608,Sheet2!$B$2:$G$96,6,FALSE))=0,"",VLOOKUP(B1608,Sheet2!$B$2:$G$96,6,FALSE))</f>
        <v/>
      </c>
      <c r="M1608" t="b">
        <f t="shared" si="81"/>
        <v>0</v>
      </c>
      <c r="N1608">
        <v>153</v>
      </c>
      <c r="O1608" t="b">
        <f>VLOOKUP(A1608,Sheet2!$A$2:$G$74,5,FALSE)</f>
        <v>0</v>
      </c>
    </row>
    <row r="1609" spans="1:15" x14ac:dyDescent="0.25">
      <c r="A1609" s="6" t="s">
        <v>108</v>
      </c>
      <c r="B1609" t="str">
        <f>VLOOKUP($A1609,Sheet2!$A$2:$B$200,2,FALSE)</f>
        <v>Acy</v>
      </c>
      <c r="C1609" s="6" t="s">
        <v>121</v>
      </c>
      <c r="D1609" t="str">
        <f>VLOOKUP(A1609,Sheet2!$A$2:$G$200,3,FALSE)</f>
        <v>org milj</v>
      </c>
      <c r="E1609" t="str">
        <f>VLOOKUP(A1609,Sheet2!$A$2:$G$96,4,FALSE)</f>
        <v>PAH</v>
      </c>
      <c r="F1609" s="1">
        <v>45055</v>
      </c>
      <c r="G1609" t="str">
        <f t="shared" si="82"/>
        <v>slamtank</v>
      </c>
      <c r="H1609" s="6" t="s">
        <v>275</v>
      </c>
      <c r="I1609" t="b">
        <f t="shared" si="80"/>
        <v>1</v>
      </c>
      <c r="J1609" s="9">
        <v>7.0000000000000007E-2</v>
      </c>
      <c r="K1609" t="str">
        <f>IF(LEN(VLOOKUP(B1609,Sheet2!$B$2:$G$96,5,FALSE))=0,"",VLOOKUP(B1609,Sheet2!$B$2:$G$96,5,FALSE))</f>
        <v/>
      </c>
      <c r="L1609" t="str">
        <f>IF(LEN(VLOOKUP(B1609,Sheet2!$B$2:$G$96,6,FALSE))=0,"",VLOOKUP(B1609,Sheet2!$B$2:$G$96,6,FALSE))</f>
        <v/>
      </c>
      <c r="M1609" t="b">
        <f t="shared" si="81"/>
        <v>0</v>
      </c>
      <c r="N1609">
        <v>153</v>
      </c>
      <c r="O1609" t="b">
        <f>VLOOKUP(A1609,Sheet2!$A$2:$G$74,5,FALSE)</f>
        <v>0</v>
      </c>
    </row>
    <row r="1610" spans="1:15" x14ac:dyDescent="0.25">
      <c r="A1610" s="6" t="s">
        <v>109</v>
      </c>
      <c r="B1610" t="str">
        <f>VLOOKUP($A1610,Sheet2!$A$2:$B$200,2,FALSE)</f>
        <v>Ace</v>
      </c>
      <c r="C1610" s="6" t="s">
        <v>121</v>
      </c>
      <c r="D1610" t="str">
        <f>VLOOKUP(A1610,Sheet2!$A$2:$G$200,3,FALSE)</f>
        <v>org milj</v>
      </c>
      <c r="E1610" t="str">
        <f>VLOOKUP(A1610,Sheet2!$A$2:$G$96,4,FALSE)</f>
        <v>PAH</v>
      </c>
      <c r="F1610" s="1">
        <v>45055</v>
      </c>
      <c r="G1610" t="str">
        <f t="shared" si="82"/>
        <v>slamtank</v>
      </c>
      <c r="H1610" s="6">
        <v>0.13</v>
      </c>
      <c r="I1610" t="b">
        <f t="shared" si="80"/>
        <v>0</v>
      </c>
      <c r="J1610" s="9">
        <v>0.13</v>
      </c>
      <c r="K1610" t="str">
        <f>IF(LEN(VLOOKUP(B1610,Sheet2!$B$2:$G$96,5,FALSE))=0,"",VLOOKUP(B1610,Sheet2!$B$2:$G$96,5,FALSE))</f>
        <v/>
      </c>
      <c r="L1610" t="str">
        <f>IF(LEN(VLOOKUP(B1610,Sheet2!$B$2:$G$96,6,FALSE))=0,"",VLOOKUP(B1610,Sheet2!$B$2:$G$96,6,FALSE))</f>
        <v/>
      </c>
      <c r="M1610" t="b">
        <f t="shared" si="81"/>
        <v>0</v>
      </c>
      <c r="N1610">
        <v>153</v>
      </c>
      <c r="O1610" t="b">
        <f>VLOOKUP(A1610,Sheet2!$A$2:$G$74,5,FALSE)</f>
        <v>0</v>
      </c>
    </row>
    <row r="1611" spans="1:15" x14ac:dyDescent="0.25">
      <c r="A1611" s="6" t="s">
        <v>110</v>
      </c>
      <c r="B1611" t="str">
        <f>VLOOKUP($A1611,Sheet2!$A$2:$B$200,2,FALSE)</f>
        <v>Flu</v>
      </c>
      <c r="C1611" s="6" t="s">
        <v>121</v>
      </c>
      <c r="D1611" t="str">
        <f>VLOOKUP(A1611,Sheet2!$A$2:$G$200,3,FALSE)</f>
        <v>org milj</v>
      </c>
      <c r="E1611" t="str">
        <f>VLOOKUP(A1611,Sheet2!$A$2:$G$96,4,FALSE)</f>
        <v>PAH</v>
      </c>
      <c r="F1611" s="1">
        <v>45055</v>
      </c>
      <c r="G1611" t="str">
        <f t="shared" si="82"/>
        <v>slamtank</v>
      </c>
      <c r="H1611" s="6">
        <v>0.126</v>
      </c>
      <c r="I1611" t="b">
        <f t="shared" si="80"/>
        <v>0</v>
      </c>
      <c r="J1611" s="9">
        <v>0.126</v>
      </c>
      <c r="K1611" t="str">
        <f>IF(LEN(VLOOKUP(B1611,Sheet2!$B$2:$G$96,5,FALSE))=0,"",VLOOKUP(B1611,Sheet2!$B$2:$G$96,5,FALSE))</f>
        <v/>
      </c>
      <c r="L1611" t="str">
        <f>IF(LEN(VLOOKUP(B1611,Sheet2!$B$2:$G$96,6,FALSE))=0,"",VLOOKUP(B1611,Sheet2!$B$2:$G$96,6,FALSE))</f>
        <v/>
      </c>
      <c r="M1611" t="b">
        <f t="shared" si="81"/>
        <v>0</v>
      </c>
      <c r="N1611">
        <v>153</v>
      </c>
      <c r="O1611" t="b">
        <f>VLOOKUP(A1611,Sheet2!$A$2:$G$74,5,FALSE)</f>
        <v>0</v>
      </c>
    </row>
    <row r="1612" spans="1:15" x14ac:dyDescent="0.25">
      <c r="A1612" s="6" t="s">
        <v>111</v>
      </c>
      <c r="B1612" t="str">
        <f>VLOOKUP($A1612,Sheet2!$A$2:$B$200,2,FALSE)</f>
        <v>Phen</v>
      </c>
      <c r="C1612" s="6" t="s">
        <v>121</v>
      </c>
      <c r="D1612" t="str">
        <f>VLOOKUP(A1612,Sheet2!$A$2:$G$200,3,FALSE)</f>
        <v>org milj</v>
      </c>
      <c r="E1612" t="str">
        <f>VLOOKUP(A1612,Sheet2!$A$2:$G$96,4,FALSE)</f>
        <v>PAH</v>
      </c>
      <c r="F1612" s="1">
        <v>45055</v>
      </c>
      <c r="G1612" t="str">
        <f t="shared" si="82"/>
        <v>slamtank</v>
      </c>
      <c r="H1612" s="6">
        <v>0.30599999999999999</v>
      </c>
      <c r="I1612" t="b">
        <f t="shared" si="80"/>
        <v>0</v>
      </c>
      <c r="J1612" s="9">
        <v>0.30599999999999999</v>
      </c>
      <c r="K1612" t="str">
        <f>IF(LEN(VLOOKUP(B1612,Sheet2!$B$2:$G$96,5,FALSE))=0,"",VLOOKUP(B1612,Sheet2!$B$2:$G$96,5,FALSE))</f>
        <v/>
      </c>
      <c r="L1612" t="str">
        <f>IF(LEN(VLOOKUP(B1612,Sheet2!$B$2:$G$96,6,FALSE))=0,"",VLOOKUP(B1612,Sheet2!$B$2:$G$96,6,FALSE))</f>
        <v/>
      </c>
      <c r="M1612" t="b">
        <f t="shared" si="81"/>
        <v>0</v>
      </c>
      <c r="N1612">
        <v>153</v>
      </c>
      <c r="O1612" t="b">
        <f>VLOOKUP(A1612,Sheet2!$A$2:$G$74,5,FALSE)</f>
        <v>0</v>
      </c>
    </row>
    <row r="1613" spans="1:15" x14ac:dyDescent="0.25">
      <c r="A1613" s="6" t="s">
        <v>112</v>
      </c>
      <c r="B1613" t="str">
        <f>VLOOKUP($A1613,Sheet2!$A$2:$B$200,2,FALSE)</f>
        <v>Ant</v>
      </c>
      <c r="C1613" s="6" t="s">
        <v>121</v>
      </c>
      <c r="D1613" t="str">
        <f>VLOOKUP(A1613,Sheet2!$A$2:$G$200,3,FALSE)</f>
        <v>org milj</v>
      </c>
      <c r="E1613" t="str">
        <f>VLOOKUP(A1613,Sheet2!$A$2:$G$96,4,FALSE)</f>
        <v>PAH</v>
      </c>
      <c r="F1613" s="1">
        <v>45055</v>
      </c>
      <c r="G1613" t="str">
        <f t="shared" si="82"/>
        <v>slamtank</v>
      </c>
      <c r="H1613" s="6">
        <v>0.182</v>
      </c>
      <c r="I1613" t="b">
        <f t="shared" si="80"/>
        <v>0</v>
      </c>
      <c r="J1613" s="9">
        <v>0.182</v>
      </c>
      <c r="K1613" t="str">
        <f>IF(LEN(VLOOKUP(B1613,Sheet2!$B$2:$G$96,5,FALSE))=0,"",VLOOKUP(B1613,Sheet2!$B$2:$G$96,5,FALSE))</f>
        <v/>
      </c>
      <c r="L1613" t="str">
        <f>IF(LEN(VLOOKUP(B1613,Sheet2!$B$2:$G$96,6,FALSE))=0,"",VLOOKUP(B1613,Sheet2!$B$2:$G$96,6,FALSE))</f>
        <v/>
      </c>
      <c r="M1613" t="b">
        <f t="shared" si="81"/>
        <v>0</v>
      </c>
      <c r="N1613">
        <v>153</v>
      </c>
      <c r="O1613" t="b">
        <f>VLOOKUP(A1613,Sheet2!$A$2:$G$74,5,FALSE)</f>
        <v>0</v>
      </c>
    </row>
    <row r="1614" spans="1:15" x14ac:dyDescent="0.25">
      <c r="A1614" s="6" t="s">
        <v>113</v>
      </c>
      <c r="B1614" t="str">
        <f>VLOOKUP($A1614,Sheet2!$A$2:$B$200,2,FALSE)</f>
        <v>Flt</v>
      </c>
      <c r="C1614" s="6" t="s">
        <v>121</v>
      </c>
      <c r="D1614" t="str">
        <f>VLOOKUP(A1614,Sheet2!$A$2:$G$200,3,FALSE)</f>
        <v>org milj</v>
      </c>
      <c r="E1614" t="str">
        <f>VLOOKUP(A1614,Sheet2!$A$2:$G$96,4,FALSE)</f>
        <v>PAH</v>
      </c>
      <c r="F1614" s="1">
        <v>45055</v>
      </c>
      <c r="G1614" t="str">
        <f t="shared" si="82"/>
        <v>slamtank</v>
      </c>
      <c r="H1614" s="6">
        <v>0.56399999999999995</v>
      </c>
      <c r="I1614" t="b">
        <f t="shared" si="80"/>
        <v>0</v>
      </c>
      <c r="J1614" s="9">
        <v>0.56399999999999995</v>
      </c>
      <c r="K1614" t="str">
        <f>IF(LEN(VLOOKUP(B1614,Sheet2!$B$2:$G$96,5,FALSE))=0,"",VLOOKUP(B1614,Sheet2!$B$2:$G$96,5,FALSE))</f>
        <v/>
      </c>
      <c r="L1614" t="str">
        <f>IF(LEN(VLOOKUP(B1614,Sheet2!$B$2:$G$96,6,FALSE))=0,"",VLOOKUP(B1614,Sheet2!$B$2:$G$96,6,FALSE))</f>
        <v/>
      </c>
      <c r="M1614" t="b">
        <f t="shared" si="81"/>
        <v>0</v>
      </c>
      <c r="N1614">
        <v>153</v>
      </c>
      <c r="O1614" t="b">
        <f>VLOOKUP(A1614,Sheet2!$A$2:$G$74,5,FALSE)</f>
        <v>0</v>
      </c>
    </row>
    <row r="1615" spans="1:15" x14ac:dyDescent="0.25">
      <c r="A1615" s="6" t="s">
        <v>114</v>
      </c>
      <c r="B1615" t="str">
        <f>VLOOKUP($A1615,Sheet2!$A$2:$B$200,2,FALSE)</f>
        <v>Pyr</v>
      </c>
      <c r="C1615" s="6" t="s">
        <v>121</v>
      </c>
      <c r="D1615" t="str">
        <f>VLOOKUP(A1615,Sheet2!$A$2:$G$200,3,FALSE)</f>
        <v>org milj</v>
      </c>
      <c r="E1615" t="str">
        <f>VLOOKUP(A1615,Sheet2!$A$2:$G$96,4,FALSE)</f>
        <v>PAH</v>
      </c>
      <c r="F1615" s="1">
        <v>45055</v>
      </c>
      <c r="G1615" t="str">
        <f t="shared" si="82"/>
        <v>slamtank</v>
      </c>
      <c r="H1615" s="6">
        <v>0.626</v>
      </c>
      <c r="I1615" t="b">
        <f t="shared" si="80"/>
        <v>0</v>
      </c>
      <c r="J1615" s="9">
        <v>0.626</v>
      </c>
      <c r="K1615" t="str">
        <f>IF(LEN(VLOOKUP(B1615,Sheet2!$B$2:$G$96,5,FALSE))=0,"",VLOOKUP(B1615,Sheet2!$B$2:$G$96,5,FALSE))</f>
        <v/>
      </c>
      <c r="L1615" t="str">
        <f>IF(LEN(VLOOKUP(B1615,Sheet2!$B$2:$G$96,6,FALSE))=0,"",VLOOKUP(B1615,Sheet2!$B$2:$G$96,6,FALSE))</f>
        <v/>
      </c>
      <c r="M1615" t="b">
        <f t="shared" si="81"/>
        <v>0</v>
      </c>
      <c r="N1615">
        <v>153</v>
      </c>
      <c r="O1615" t="b">
        <f>VLOOKUP(A1615,Sheet2!$A$2:$G$74,5,FALSE)</f>
        <v>0</v>
      </c>
    </row>
    <row r="1616" spans="1:15" x14ac:dyDescent="0.25">
      <c r="A1616" s="6" t="s">
        <v>153</v>
      </c>
      <c r="B1616" t="str">
        <f>VLOOKUP($A1616,Sheet2!$A$2:$B$200,2,FALSE)</f>
        <v>B(a)A</v>
      </c>
      <c r="C1616" s="6" t="s">
        <v>121</v>
      </c>
      <c r="D1616" t="str">
        <f>VLOOKUP(A1616,Sheet2!$A$2:$G$200,3,FALSE)</f>
        <v>org milj</v>
      </c>
      <c r="E1616" t="str">
        <f>VLOOKUP(A1616,Sheet2!$A$2:$G$96,4,FALSE)</f>
        <v>PAH</v>
      </c>
      <c r="F1616" s="1">
        <v>45055</v>
      </c>
      <c r="G1616" t="str">
        <f t="shared" si="82"/>
        <v>slamtank</v>
      </c>
      <c r="H1616" s="6">
        <v>0.21299999999999999</v>
      </c>
      <c r="I1616" t="b">
        <f t="shared" si="80"/>
        <v>0</v>
      </c>
      <c r="J1616" s="9">
        <v>0.21299999999999999</v>
      </c>
      <c r="K1616" t="str">
        <f>IF(LEN(VLOOKUP(B1616,Sheet2!$B$2:$G$96,5,FALSE))=0,"",VLOOKUP(B1616,Sheet2!$B$2:$G$96,5,FALSE))</f>
        <v/>
      </c>
      <c r="L1616" t="str">
        <f>IF(LEN(VLOOKUP(B1616,Sheet2!$B$2:$G$96,6,FALSE))=0,"",VLOOKUP(B1616,Sheet2!$B$2:$G$96,6,FALSE))</f>
        <v/>
      </c>
      <c r="M1616" t="b">
        <f t="shared" si="81"/>
        <v>0</v>
      </c>
      <c r="N1616">
        <v>153</v>
      </c>
      <c r="O1616" t="b">
        <f>VLOOKUP(A1616,Sheet2!$A$2:$G$74,5,FALSE)</f>
        <v>0</v>
      </c>
    </row>
    <row r="1617" spans="1:15" x14ac:dyDescent="0.25">
      <c r="A1617" s="6" t="s">
        <v>154</v>
      </c>
      <c r="B1617" t="str">
        <f>VLOOKUP($A1617,Sheet2!$A$2:$B$200,2,FALSE)</f>
        <v>Cry</v>
      </c>
      <c r="C1617" s="6" t="s">
        <v>121</v>
      </c>
      <c r="D1617" t="str">
        <f>VLOOKUP(A1617,Sheet2!$A$2:$G$200,3,FALSE)</f>
        <v>org milj</v>
      </c>
      <c r="E1617" t="str">
        <f>VLOOKUP(A1617,Sheet2!$A$2:$G$96,4,FALSE)</f>
        <v>PAH</v>
      </c>
      <c r="F1617" s="1">
        <v>45055</v>
      </c>
      <c r="G1617" t="str">
        <f t="shared" si="82"/>
        <v>slamtank</v>
      </c>
      <c r="H1617" s="6">
        <v>0.19400000000000001</v>
      </c>
      <c r="I1617" t="b">
        <f t="shared" si="80"/>
        <v>0</v>
      </c>
      <c r="J1617" s="9">
        <v>0.19400000000000001</v>
      </c>
      <c r="K1617" t="str">
        <f>IF(LEN(VLOOKUP(B1617,Sheet2!$B$2:$G$96,5,FALSE))=0,"",VLOOKUP(B1617,Sheet2!$B$2:$G$96,5,FALSE))</f>
        <v/>
      </c>
      <c r="L1617" t="str">
        <f>IF(LEN(VLOOKUP(B1617,Sheet2!$B$2:$G$96,6,FALSE))=0,"",VLOOKUP(B1617,Sheet2!$B$2:$G$96,6,FALSE))</f>
        <v/>
      </c>
      <c r="M1617" t="b">
        <f t="shared" si="81"/>
        <v>0</v>
      </c>
      <c r="N1617">
        <v>153</v>
      </c>
      <c r="O1617" t="b">
        <f>VLOOKUP(A1617,Sheet2!$A$2:$G$74,5,FALSE)</f>
        <v>0</v>
      </c>
    </row>
    <row r="1618" spans="1:15" x14ac:dyDescent="0.25">
      <c r="A1618" s="6" t="s">
        <v>115</v>
      </c>
      <c r="B1618" t="str">
        <f>VLOOKUP($A1618,Sheet2!$A$2:$B$200,2,FALSE)</f>
        <v>B(b)F + B(j)F</v>
      </c>
      <c r="C1618" s="6" t="s">
        <v>121</v>
      </c>
      <c r="D1618" t="str">
        <f>VLOOKUP(A1618,Sheet2!$A$2:$G$200,3,FALSE)</f>
        <v>org milj</v>
      </c>
      <c r="E1618" t="str">
        <f>VLOOKUP(A1618,Sheet2!$A$2:$G$96,4,FALSE)</f>
        <v>PAH</v>
      </c>
      <c r="F1618" s="1">
        <v>45055</v>
      </c>
      <c r="G1618" t="str">
        <f t="shared" si="82"/>
        <v>slamtank</v>
      </c>
      <c r="H1618" s="6">
        <v>0.17199999999999999</v>
      </c>
      <c r="I1618" t="b">
        <f t="shared" si="80"/>
        <v>0</v>
      </c>
      <c r="J1618" s="9">
        <v>0.17199999999999999</v>
      </c>
      <c r="K1618" t="str">
        <f>IF(LEN(VLOOKUP(B1618,Sheet2!$B$2:$G$96,5,FALSE))=0,"",VLOOKUP(B1618,Sheet2!$B$2:$G$96,5,FALSE))</f>
        <v/>
      </c>
      <c r="L1618" t="str">
        <f>IF(LEN(VLOOKUP(B1618,Sheet2!$B$2:$G$96,6,FALSE))=0,"",VLOOKUP(B1618,Sheet2!$B$2:$G$96,6,FALSE))</f>
        <v/>
      </c>
      <c r="M1618" t="b">
        <f t="shared" si="81"/>
        <v>0</v>
      </c>
      <c r="N1618">
        <v>153</v>
      </c>
      <c r="O1618" t="b">
        <f>VLOOKUP(A1618,Sheet2!$A$2:$G$74,5,FALSE)</f>
        <v>0</v>
      </c>
    </row>
    <row r="1619" spans="1:15" x14ac:dyDescent="0.25">
      <c r="A1619" s="6" t="s">
        <v>155</v>
      </c>
      <c r="B1619" t="str">
        <f>VLOOKUP($A1619,Sheet2!$A$2:$B$200,2,FALSE)</f>
        <v>B(k)F</v>
      </c>
      <c r="C1619" s="6" t="s">
        <v>121</v>
      </c>
      <c r="D1619" t="str">
        <f>VLOOKUP(A1619,Sheet2!$A$2:$G$200,3,FALSE)</f>
        <v>org milj</v>
      </c>
      <c r="E1619" t="str">
        <f>VLOOKUP(A1619,Sheet2!$A$2:$G$96,4,FALSE)</f>
        <v>PAH</v>
      </c>
      <c r="F1619" s="1">
        <v>45055</v>
      </c>
      <c r="G1619" t="str">
        <f t="shared" si="82"/>
        <v>slamtank</v>
      </c>
      <c r="H1619" s="6">
        <v>6.6000000000000003E-2</v>
      </c>
      <c r="I1619" t="b">
        <f t="shared" si="80"/>
        <v>0</v>
      </c>
      <c r="J1619" s="9">
        <v>6.6000000000000003E-2</v>
      </c>
      <c r="K1619" t="str">
        <f>IF(LEN(VLOOKUP(B1619,Sheet2!$B$2:$G$96,5,FALSE))=0,"",VLOOKUP(B1619,Sheet2!$B$2:$G$96,5,FALSE))</f>
        <v/>
      </c>
      <c r="L1619" t="str">
        <f>IF(LEN(VLOOKUP(B1619,Sheet2!$B$2:$G$96,6,FALSE))=0,"",VLOOKUP(B1619,Sheet2!$B$2:$G$96,6,FALSE))</f>
        <v/>
      </c>
      <c r="M1619" t="b">
        <f t="shared" si="81"/>
        <v>0</v>
      </c>
      <c r="N1619">
        <v>153</v>
      </c>
      <c r="O1619" t="b">
        <f>VLOOKUP(A1619,Sheet2!$A$2:$G$74,5,FALSE)</f>
        <v>0</v>
      </c>
    </row>
    <row r="1620" spans="1:15" x14ac:dyDescent="0.25">
      <c r="A1620" s="6" t="s">
        <v>156</v>
      </c>
      <c r="B1620" t="str">
        <f>VLOOKUP($A1620,Sheet2!$A$2:$B$200,2,FALSE)</f>
        <v>B(a)P</v>
      </c>
      <c r="C1620" s="6" t="s">
        <v>121</v>
      </c>
      <c r="D1620" t="str">
        <f>VLOOKUP(A1620,Sheet2!$A$2:$G$200,3,FALSE)</f>
        <v>org milj</v>
      </c>
      <c r="E1620" t="str">
        <f>VLOOKUP(A1620,Sheet2!$A$2:$G$96,4,FALSE)</f>
        <v>PAH</v>
      </c>
      <c r="F1620" s="1">
        <v>45055</v>
      </c>
      <c r="G1620" t="str">
        <f t="shared" si="82"/>
        <v>slamtank</v>
      </c>
      <c r="H1620" s="6">
        <v>0.124</v>
      </c>
      <c r="I1620" t="b">
        <f t="shared" si="80"/>
        <v>0</v>
      </c>
      <c r="J1620" s="9">
        <v>0.124</v>
      </c>
      <c r="K1620" t="str">
        <f>IF(LEN(VLOOKUP(B1620,Sheet2!$B$2:$G$96,5,FALSE))=0,"",VLOOKUP(B1620,Sheet2!$B$2:$G$96,5,FALSE))</f>
        <v/>
      </c>
      <c r="L1620" t="str">
        <f>IF(LEN(VLOOKUP(B1620,Sheet2!$B$2:$G$96,6,FALSE))=0,"",VLOOKUP(B1620,Sheet2!$B$2:$G$96,6,FALSE))</f>
        <v/>
      </c>
      <c r="M1620" t="b">
        <f t="shared" si="81"/>
        <v>0</v>
      </c>
      <c r="N1620">
        <v>153</v>
      </c>
      <c r="O1620" t="b">
        <f>VLOOKUP(A1620,Sheet2!$A$2:$G$74,5,FALSE)</f>
        <v>0</v>
      </c>
    </row>
    <row r="1621" spans="1:15" x14ac:dyDescent="0.25">
      <c r="A1621" s="6" t="s">
        <v>157</v>
      </c>
      <c r="B1621" t="str">
        <f>VLOOKUP($A1621,Sheet2!$A$2:$B$200,2,FALSE)</f>
        <v>DB(ah)A</v>
      </c>
      <c r="C1621" s="6" t="s">
        <v>121</v>
      </c>
      <c r="D1621" t="str">
        <f>VLOOKUP(A1621,Sheet2!$A$2:$G$200,3,FALSE)</f>
        <v>org milj</v>
      </c>
      <c r="E1621" t="str">
        <f>VLOOKUP(A1621,Sheet2!$A$2:$G$96,4,FALSE)</f>
        <v>PAH</v>
      </c>
      <c r="F1621" s="1">
        <v>45055</v>
      </c>
      <c r="G1621" t="str">
        <f t="shared" si="82"/>
        <v>slamtank</v>
      </c>
      <c r="H1621" s="6">
        <v>1.9E-2</v>
      </c>
      <c r="I1621" t="b">
        <f t="shared" si="80"/>
        <v>0</v>
      </c>
      <c r="J1621" s="9">
        <v>1.9E-2</v>
      </c>
      <c r="K1621" t="str">
        <f>IF(LEN(VLOOKUP(B1621,Sheet2!$B$2:$G$96,5,FALSE))=0,"",VLOOKUP(B1621,Sheet2!$B$2:$G$96,5,FALSE))</f>
        <v/>
      </c>
      <c r="L1621" t="str">
        <f>IF(LEN(VLOOKUP(B1621,Sheet2!$B$2:$G$96,6,FALSE))=0,"",VLOOKUP(B1621,Sheet2!$B$2:$G$96,6,FALSE))</f>
        <v/>
      </c>
      <c r="M1621" t="b">
        <f t="shared" si="81"/>
        <v>0</v>
      </c>
      <c r="N1621">
        <v>153</v>
      </c>
      <c r="O1621" t="b">
        <f>VLOOKUP(A1621,Sheet2!$A$2:$G$74,5,FALSE)</f>
        <v>0</v>
      </c>
    </row>
    <row r="1622" spans="1:15" x14ac:dyDescent="0.25">
      <c r="A1622" s="6" t="s">
        <v>116</v>
      </c>
      <c r="B1622" t="str">
        <f>VLOOKUP($A1622,Sheet2!$A$2:$B$200,2,FALSE)</f>
        <v>B(ghi)P</v>
      </c>
      <c r="C1622" s="6" t="s">
        <v>121</v>
      </c>
      <c r="D1622" t="str">
        <f>VLOOKUP(A1622,Sheet2!$A$2:$G$200,3,FALSE)</f>
        <v>org milj</v>
      </c>
      <c r="E1622" t="str">
        <f>VLOOKUP(A1622,Sheet2!$A$2:$G$96,4,FALSE)</f>
        <v>PAH</v>
      </c>
      <c r="F1622" s="1">
        <v>45055</v>
      </c>
      <c r="G1622" t="str">
        <f t="shared" si="82"/>
        <v>slamtank</v>
      </c>
      <c r="H1622" s="6" t="s">
        <v>221</v>
      </c>
      <c r="I1622" t="b">
        <f t="shared" si="80"/>
        <v>1</v>
      </c>
      <c r="J1622" s="9">
        <v>0.09</v>
      </c>
      <c r="K1622" t="str">
        <f>IF(LEN(VLOOKUP(B1622,Sheet2!$B$2:$G$96,5,FALSE))=0,"",VLOOKUP(B1622,Sheet2!$B$2:$G$96,5,FALSE))</f>
        <v/>
      </c>
      <c r="L1622" t="str">
        <f>IF(LEN(VLOOKUP(B1622,Sheet2!$B$2:$G$96,6,FALSE))=0,"",VLOOKUP(B1622,Sheet2!$B$2:$G$96,6,FALSE))</f>
        <v/>
      </c>
      <c r="M1622" t="b">
        <f t="shared" si="81"/>
        <v>0</v>
      </c>
      <c r="N1622">
        <v>153</v>
      </c>
      <c r="O1622" t="b">
        <f>VLOOKUP(A1622,Sheet2!$A$2:$G$74,5,FALSE)</f>
        <v>0</v>
      </c>
    </row>
    <row r="1623" spans="1:15" x14ac:dyDescent="0.25">
      <c r="A1623" s="6" t="s">
        <v>158</v>
      </c>
      <c r="B1623" t="str">
        <f>VLOOKUP($A1623,Sheet2!$A$2:$B$200,2,FALSE)</f>
        <v>IP</v>
      </c>
      <c r="C1623" s="6" t="s">
        <v>121</v>
      </c>
      <c r="D1623" t="str">
        <f>VLOOKUP(A1623,Sheet2!$A$2:$G$200,3,FALSE)</f>
        <v>org milj</v>
      </c>
      <c r="E1623" t="str">
        <f>VLOOKUP(A1623,Sheet2!$A$2:$G$96,4,FALSE)</f>
        <v>PAH</v>
      </c>
      <c r="F1623" s="1">
        <v>45055</v>
      </c>
      <c r="G1623" t="str">
        <f t="shared" si="82"/>
        <v>slamtank</v>
      </c>
      <c r="H1623" s="6">
        <v>6.2E-2</v>
      </c>
      <c r="I1623" t="b">
        <f t="shared" si="80"/>
        <v>0</v>
      </c>
      <c r="J1623" s="9">
        <v>6.2E-2</v>
      </c>
      <c r="K1623" t="str">
        <f>IF(LEN(VLOOKUP(B1623,Sheet2!$B$2:$G$96,5,FALSE))=0,"",VLOOKUP(B1623,Sheet2!$B$2:$G$96,5,FALSE))</f>
        <v/>
      </c>
      <c r="L1623" t="str">
        <f>IF(LEN(VLOOKUP(B1623,Sheet2!$B$2:$G$96,6,FALSE))=0,"",VLOOKUP(B1623,Sheet2!$B$2:$G$96,6,FALSE))</f>
        <v/>
      </c>
      <c r="M1623" t="b">
        <f t="shared" si="81"/>
        <v>0</v>
      </c>
      <c r="N1623">
        <v>153</v>
      </c>
      <c r="O1623" t="b">
        <f>VLOOKUP(A1623,Sheet2!$A$2:$G$74,5,FALSE)</f>
        <v>0</v>
      </c>
    </row>
    <row r="1624" spans="1:15" x14ac:dyDescent="0.25">
      <c r="A1624" s="6" t="s">
        <v>176</v>
      </c>
      <c r="B1624" t="str">
        <f>VLOOKUP($A1624,Sheet2!$A$2:$B$200,2,FALSE)</f>
        <v>Sum PAH-16</v>
      </c>
      <c r="C1624" s="6" t="s">
        <v>121</v>
      </c>
      <c r="D1624" t="str">
        <f>VLOOKUP(A1624,Sheet2!$A$2:$G$200,3,FALSE)</f>
        <v>org milj</v>
      </c>
      <c r="E1624" t="str">
        <f>VLOOKUP(A1624,Sheet2!$A$2:$G$96,4,FALSE)</f>
        <v>PAH</v>
      </c>
      <c r="F1624" s="1">
        <v>45055</v>
      </c>
      <c r="G1624" t="str">
        <f t="shared" si="82"/>
        <v>slamtank</v>
      </c>
      <c r="H1624" s="6">
        <v>2.86</v>
      </c>
      <c r="I1624" t="b">
        <f t="shared" si="80"/>
        <v>0</v>
      </c>
      <c r="J1624" s="9">
        <v>2.86</v>
      </c>
      <c r="K1624" t="str">
        <f>IF(LEN(VLOOKUP(B1624,Sheet2!$B$2:$G$96,5,FALSE))=0,"",VLOOKUP(B1624,Sheet2!$B$2:$G$96,5,FALSE))</f>
        <v>målekrav</v>
      </c>
      <c r="L1624" t="str">
        <f>IF(LEN(VLOOKUP(B1624,Sheet2!$B$2:$G$96,6,FALSE))=0,"",VLOOKUP(B1624,Sheet2!$B$2:$G$96,6,FALSE))</f>
        <v/>
      </c>
      <c r="M1624" t="b">
        <f t="shared" si="81"/>
        <v>0</v>
      </c>
      <c r="N1624">
        <v>153</v>
      </c>
      <c r="O1624" t="b">
        <f>VLOOKUP(A1624,Sheet2!$A$2:$G$74,5,FALSE)</f>
        <v>1</v>
      </c>
    </row>
    <row r="1625" spans="1:15" x14ac:dyDescent="0.25">
      <c r="A1625" s="6" t="s">
        <v>159</v>
      </c>
      <c r="B1625" t="str">
        <f>VLOOKUP($A1625,Sheet2!$A$2:$B$200,2,FALSE)</f>
        <v>Sum PAH carc</v>
      </c>
      <c r="C1625" s="6" t="s">
        <v>121</v>
      </c>
      <c r="D1625" t="str">
        <f>VLOOKUP(A1625,Sheet2!$A$2:$G$200,3,FALSE)</f>
        <v>org milj</v>
      </c>
      <c r="E1625" t="str">
        <f>VLOOKUP(A1625,Sheet2!$A$2:$G$96,4,FALSE)</f>
        <v>PAH</v>
      </c>
      <c r="F1625" s="1">
        <v>45055</v>
      </c>
      <c r="G1625" t="str">
        <f t="shared" si="82"/>
        <v>slamtank</v>
      </c>
      <c r="H1625" s="6">
        <v>0.85</v>
      </c>
      <c r="I1625" t="b">
        <f t="shared" si="80"/>
        <v>0</v>
      </c>
      <c r="J1625" s="9">
        <v>0.85</v>
      </c>
      <c r="K1625" t="str">
        <f>IF(LEN(VLOOKUP(B1625,Sheet2!$B$2:$G$96,5,FALSE))=0,"",VLOOKUP(B1625,Sheet2!$B$2:$G$96,5,FALSE))</f>
        <v/>
      </c>
      <c r="L1625" t="str">
        <f>IF(LEN(VLOOKUP(B1625,Sheet2!$B$2:$G$96,6,FALSE))=0,"",VLOOKUP(B1625,Sheet2!$B$2:$G$96,6,FALSE))</f>
        <v/>
      </c>
      <c r="M1625" t="b">
        <f t="shared" si="81"/>
        <v>0</v>
      </c>
      <c r="N1625">
        <v>153</v>
      </c>
      <c r="O1625" t="b">
        <f>VLOOKUP(A1625,Sheet2!$A$2:$G$74,5,FALSE)</f>
        <v>0</v>
      </c>
    </row>
    <row r="1626" spans="1:15" x14ac:dyDescent="0.25">
      <c r="A1626" s="6" t="s">
        <v>107</v>
      </c>
      <c r="B1626" t="str">
        <f>VLOOKUP($A1626,Sheet2!$A$2:$B$200,2,FALSE)</f>
        <v>Nap</v>
      </c>
      <c r="C1626" s="6" t="s">
        <v>120</v>
      </c>
      <c r="D1626" t="str">
        <f>VLOOKUP(A1626,Sheet2!$A$2:$G$200,3,FALSE)</f>
        <v>org milj</v>
      </c>
      <c r="E1626" t="str">
        <f>VLOOKUP(A1626,Sheet2!$A$2:$G$96,4,FALSE)</f>
        <v>PAH</v>
      </c>
      <c r="F1626" s="1">
        <v>45055</v>
      </c>
      <c r="G1626" t="str">
        <f t="shared" si="82"/>
        <v>slamtank</v>
      </c>
      <c r="H1626" s="6" t="s">
        <v>119</v>
      </c>
      <c r="I1626" t="b">
        <f t="shared" si="80"/>
        <v>1</v>
      </c>
      <c r="J1626" s="9" t="s">
        <v>119</v>
      </c>
      <c r="K1626" t="str">
        <f>IF(LEN(VLOOKUP(B1626,Sheet2!$B$2:$G$96,5,FALSE))=0,"",VLOOKUP(B1626,Sheet2!$B$2:$G$96,5,FALSE))</f>
        <v/>
      </c>
      <c r="L1626" t="str">
        <f>IF(LEN(VLOOKUP(B1626,Sheet2!$B$2:$G$96,6,FALSE))=0,"",VLOOKUP(B1626,Sheet2!$B$2:$G$96,6,FALSE))</f>
        <v/>
      </c>
      <c r="M1626" t="b">
        <f t="shared" si="81"/>
        <v>0</v>
      </c>
      <c r="N1626">
        <v>153</v>
      </c>
      <c r="O1626" t="b">
        <f>VLOOKUP(A1626,Sheet2!$A$2:$G$74,5,FALSE)</f>
        <v>0</v>
      </c>
    </row>
    <row r="1627" spans="1:15" x14ac:dyDescent="0.25">
      <c r="A1627" s="6" t="s">
        <v>108</v>
      </c>
      <c r="B1627" t="str">
        <f>VLOOKUP($A1627,Sheet2!$A$2:$B$200,2,FALSE)</f>
        <v>Acy</v>
      </c>
      <c r="C1627" s="6" t="s">
        <v>120</v>
      </c>
      <c r="D1627" t="str">
        <f>VLOOKUP(A1627,Sheet2!$A$2:$G$200,3,FALSE)</f>
        <v>org milj</v>
      </c>
      <c r="E1627" t="str">
        <f>VLOOKUP(A1627,Sheet2!$A$2:$G$96,4,FALSE)</f>
        <v>PAH</v>
      </c>
      <c r="F1627" s="1">
        <v>45055</v>
      </c>
      <c r="G1627" t="str">
        <f t="shared" si="82"/>
        <v>slamtank</v>
      </c>
      <c r="H1627" s="6" t="s">
        <v>119</v>
      </c>
      <c r="I1627" t="b">
        <f t="shared" si="80"/>
        <v>1</v>
      </c>
      <c r="J1627" s="9" t="s">
        <v>119</v>
      </c>
      <c r="K1627" t="str">
        <f>IF(LEN(VLOOKUP(B1627,Sheet2!$B$2:$G$96,5,FALSE))=0,"",VLOOKUP(B1627,Sheet2!$B$2:$G$96,5,FALSE))</f>
        <v/>
      </c>
      <c r="L1627" t="str">
        <f>IF(LEN(VLOOKUP(B1627,Sheet2!$B$2:$G$96,6,FALSE))=0,"",VLOOKUP(B1627,Sheet2!$B$2:$G$96,6,FALSE))</f>
        <v/>
      </c>
      <c r="M1627" t="b">
        <f t="shared" si="81"/>
        <v>0</v>
      </c>
      <c r="N1627">
        <v>153</v>
      </c>
      <c r="O1627" t="b">
        <f>VLOOKUP(A1627,Sheet2!$A$2:$G$74,5,FALSE)</f>
        <v>0</v>
      </c>
    </row>
    <row r="1628" spans="1:15" x14ac:dyDescent="0.25">
      <c r="A1628" s="6" t="s">
        <v>109</v>
      </c>
      <c r="B1628" t="str">
        <f>VLOOKUP($A1628,Sheet2!$A$2:$B$200,2,FALSE)</f>
        <v>Ace</v>
      </c>
      <c r="C1628" s="6" t="s">
        <v>120</v>
      </c>
      <c r="D1628" t="str">
        <f>VLOOKUP(A1628,Sheet2!$A$2:$G$200,3,FALSE)</f>
        <v>org milj</v>
      </c>
      <c r="E1628" t="str">
        <f>VLOOKUP(A1628,Sheet2!$A$2:$G$96,4,FALSE)</f>
        <v>PAH</v>
      </c>
      <c r="F1628" s="1">
        <v>45055</v>
      </c>
      <c r="G1628" t="str">
        <f t="shared" si="82"/>
        <v>slamtank</v>
      </c>
      <c r="H1628" s="6" t="s">
        <v>119</v>
      </c>
      <c r="I1628" t="b">
        <f t="shared" si="80"/>
        <v>1</v>
      </c>
      <c r="J1628" s="9" t="s">
        <v>119</v>
      </c>
      <c r="K1628" t="str">
        <f>IF(LEN(VLOOKUP(B1628,Sheet2!$B$2:$G$96,5,FALSE))=0,"",VLOOKUP(B1628,Sheet2!$B$2:$G$96,5,FALSE))</f>
        <v/>
      </c>
      <c r="L1628" t="str">
        <f>IF(LEN(VLOOKUP(B1628,Sheet2!$B$2:$G$96,6,FALSE))=0,"",VLOOKUP(B1628,Sheet2!$B$2:$G$96,6,FALSE))</f>
        <v/>
      </c>
      <c r="M1628" t="b">
        <f t="shared" si="81"/>
        <v>0</v>
      </c>
      <c r="N1628">
        <v>153</v>
      </c>
      <c r="O1628" t="b">
        <f>VLOOKUP(A1628,Sheet2!$A$2:$G$74,5,FALSE)</f>
        <v>0</v>
      </c>
    </row>
    <row r="1629" spans="1:15" x14ac:dyDescent="0.25">
      <c r="A1629" s="6" t="s">
        <v>110</v>
      </c>
      <c r="B1629" t="str">
        <f>VLOOKUP($A1629,Sheet2!$A$2:$B$200,2,FALSE)</f>
        <v>Flu</v>
      </c>
      <c r="C1629" s="6" t="s">
        <v>120</v>
      </c>
      <c r="D1629" t="str">
        <f>VLOOKUP(A1629,Sheet2!$A$2:$G$200,3,FALSE)</f>
        <v>org milj</v>
      </c>
      <c r="E1629" t="str">
        <f>VLOOKUP(A1629,Sheet2!$A$2:$G$96,4,FALSE)</f>
        <v>PAH</v>
      </c>
      <c r="F1629" s="1">
        <v>45055</v>
      </c>
      <c r="G1629" t="str">
        <f t="shared" si="82"/>
        <v>slamtank</v>
      </c>
      <c r="H1629" s="6" t="s">
        <v>119</v>
      </c>
      <c r="I1629" t="b">
        <f t="shared" si="80"/>
        <v>1</v>
      </c>
      <c r="J1629" s="9" t="s">
        <v>119</v>
      </c>
      <c r="K1629" t="str">
        <f>IF(LEN(VLOOKUP(B1629,Sheet2!$B$2:$G$96,5,FALSE))=0,"",VLOOKUP(B1629,Sheet2!$B$2:$G$96,5,FALSE))</f>
        <v/>
      </c>
      <c r="L1629" t="str">
        <f>IF(LEN(VLOOKUP(B1629,Sheet2!$B$2:$G$96,6,FALSE))=0,"",VLOOKUP(B1629,Sheet2!$B$2:$G$96,6,FALSE))</f>
        <v/>
      </c>
      <c r="M1629" t="b">
        <f t="shared" si="81"/>
        <v>0</v>
      </c>
      <c r="N1629">
        <v>153</v>
      </c>
      <c r="O1629" t="b">
        <f>VLOOKUP(A1629,Sheet2!$A$2:$G$74,5,FALSE)</f>
        <v>0</v>
      </c>
    </row>
    <row r="1630" spans="1:15" x14ac:dyDescent="0.25">
      <c r="A1630" s="6" t="s">
        <v>111</v>
      </c>
      <c r="B1630" t="str">
        <f>VLOOKUP($A1630,Sheet2!$A$2:$B$200,2,FALSE)</f>
        <v>Phen</v>
      </c>
      <c r="C1630" s="6" t="s">
        <v>120</v>
      </c>
      <c r="D1630" t="str">
        <f>VLOOKUP(A1630,Sheet2!$A$2:$G$200,3,FALSE)</f>
        <v>org milj</v>
      </c>
      <c r="E1630" t="str">
        <f>VLOOKUP(A1630,Sheet2!$A$2:$G$96,4,FALSE)</f>
        <v>PAH</v>
      </c>
      <c r="F1630" s="1">
        <v>45055</v>
      </c>
      <c r="G1630" t="str">
        <f t="shared" si="82"/>
        <v>slamtank</v>
      </c>
      <c r="H1630" s="6" t="s">
        <v>119</v>
      </c>
      <c r="I1630" t="b">
        <f t="shared" si="80"/>
        <v>1</v>
      </c>
      <c r="J1630" s="9" t="s">
        <v>119</v>
      </c>
      <c r="K1630" t="str">
        <f>IF(LEN(VLOOKUP(B1630,Sheet2!$B$2:$G$96,5,FALSE))=0,"",VLOOKUP(B1630,Sheet2!$B$2:$G$96,5,FALSE))</f>
        <v/>
      </c>
      <c r="L1630" t="str">
        <f>IF(LEN(VLOOKUP(B1630,Sheet2!$B$2:$G$96,6,FALSE))=0,"",VLOOKUP(B1630,Sheet2!$B$2:$G$96,6,FALSE))</f>
        <v/>
      </c>
      <c r="M1630" t="b">
        <f t="shared" si="81"/>
        <v>0</v>
      </c>
      <c r="N1630">
        <v>153</v>
      </c>
      <c r="O1630" t="b">
        <f>VLOOKUP(A1630,Sheet2!$A$2:$G$74,5,FALSE)</f>
        <v>0</v>
      </c>
    </row>
    <row r="1631" spans="1:15" x14ac:dyDescent="0.25">
      <c r="A1631" s="6" t="s">
        <v>112</v>
      </c>
      <c r="B1631" t="str">
        <f>VLOOKUP($A1631,Sheet2!$A$2:$B$200,2,FALSE)</f>
        <v>Ant</v>
      </c>
      <c r="C1631" s="6" t="s">
        <v>120</v>
      </c>
      <c r="D1631" t="str">
        <f>VLOOKUP(A1631,Sheet2!$A$2:$G$200,3,FALSE)</f>
        <v>org milj</v>
      </c>
      <c r="E1631" t="str">
        <f>VLOOKUP(A1631,Sheet2!$A$2:$G$96,4,FALSE)</f>
        <v>PAH</v>
      </c>
      <c r="F1631" s="1">
        <v>45055</v>
      </c>
      <c r="G1631" t="str">
        <f t="shared" si="82"/>
        <v>slamtank</v>
      </c>
      <c r="H1631" s="6" t="s">
        <v>119</v>
      </c>
      <c r="I1631" t="b">
        <f t="shared" si="80"/>
        <v>1</v>
      </c>
      <c r="J1631" s="9" t="s">
        <v>119</v>
      </c>
      <c r="K1631" t="str">
        <f>IF(LEN(VLOOKUP(B1631,Sheet2!$B$2:$G$96,5,FALSE))=0,"",VLOOKUP(B1631,Sheet2!$B$2:$G$96,5,FALSE))</f>
        <v/>
      </c>
      <c r="L1631" t="str">
        <f>IF(LEN(VLOOKUP(B1631,Sheet2!$B$2:$G$96,6,FALSE))=0,"",VLOOKUP(B1631,Sheet2!$B$2:$G$96,6,FALSE))</f>
        <v/>
      </c>
      <c r="M1631" t="b">
        <f t="shared" si="81"/>
        <v>0</v>
      </c>
      <c r="N1631">
        <v>153</v>
      </c>
      <c r="O1631" t="b">
        <f>VLOOKUP(A1631,Sheet2!$A$2:$G$74,5,FALSE)</f>
        <v>0</v>
      </c>
    </row>
    <row r="1632" spans="1:15" x14ac:dyDescent="0.25">
      <c r="A1632" s="6" t="s">
        <v>113</v>
      </c>
      <c r="B1632" t="str">
        <f>VLOOKUP($A1632,Sheet2!$A$2:$B$200,2,FALSE)</f>
        <v>Flt</v>
      </c>
      <c r="C1632" s="6" t="s">
        <v>120</v>
      </c>
      <c r="D1632" t="str">
        <f>VLOOKUP(A1632,Sheet2!$A$2:$G$200,3,FALSE)</f>
        <v>org milj</v>
      </c>
      <c r="E1632" t="str">
        <f>VLOOKUP(A1632,Sheet2!$A$2:$G$96,4,FALSE)</f>
        <v>PAH</v>
      </c>
      <c r="F1632" s="1">
        <v>45055</v>
      </c>
      <c r="G1632" t="str">
        <f t="shared" si="82"/>
        <v>slamtank</v>
      </c>
      <c r="H1632" s="6" t="s">
        <v>119</v>
      </c>
      <c r="I1632" t="b">
        <f t="shared" si="80"/>
        <v>1</v>
      </c>
      <c r="J1632" s="9" t="s">
        <v>119</v>
      </c>
      <c r="K1632" t="str">
        <f>IF(LEN(VLOOKUP(B1632,Sheet2!$B$2:$G$96,5,FALSE))=0,"",VLOOKUP(B1632,Sheet2!$B$2:$G$96,5,FALSE))</f>
        <v/>
      </c>
      <c r="L1632" t="str">
        <f>IF(LEN(VLOOKUP(B1632,Sheet2!$B$2:$G$96,6,FALSE))=0,"",VLOOKUP(B1632,Sheet2!$B$2:$G$96,6,FALSE))</f>
        <v/>
      </c>
      <c r="M1632" t="b">
        <f t="shared" si="81"/>
        <v>0</v>
      </c>
      <c r="N1632">
        <v>153</v>
      </c>
      <c r="O1632" t="b">
        <f>VLOOKUP(A1632,Sheet2!$A$2:$G$74,5,FALSE)</f>
        <v>0</v>
      </c>
    </row>
    <row r="1633" spans="1:15" x14ac:dyDescent="0.25">
      <c r="A1633" s="6" t="s">
        <v>114</v>
      </c>
      <c r="B1633" t="str">
        <f>VLOOKUP($A1633,Sheet2!$A$2:$B$200,2,FALSE)</f>
        <v>Pyr</v>
      </c>
      <c r="C1633" s="6" t="s">
        <v>120</v>
      </c>
      <c r="D1633" t="str">
        <f>VLOOKUP(A1633,Sheet2!$A$2:$G$200,3,FALSE)</f>
        <v>org milj</v>
      </c>
      <c r="E1633" t="str">
        <f>VLOOKUP(A1633,Sheet2!$A$2:$G$96,4,FALSE)</f>
        <v>PAH</v>
      </c>
      <c r="F1633" s="1">
        <v>45055</v>
      </c>
      <c r="G1633" t="str">
        <f t="shared" si="82"/>
        <v>slamtank</v>
      </c>
      <c r="H1633" s="6" t="s">
        <v>119</v>
      </c>
      <c r="I1633" t="b">
        <f t="shared" si="80"/>
        <v>1</v>
      </c>
      <c r="J1633" s="9" t="s">
        <v>119</v>
      </c>
      <c r="K1633" t="str">
        <f>IF(LEN(VLOOKUP(B1633,Sheet2!$B$2:$G$96,5,FALSE))=0,"",VLOOKUP(B1633,Sheet2!$B$2:$G$96,5,FALSE))</f>
        <v/>
      </c>
      <c r="L1633" t="str">
        <f>IF(LEN(VLOOKUP(B1633,Sheet2!$B$2:$G$96,6,FALSE))=0,"",VLOOKUP(B1633,Sheet2!$B$2:$G$96,6,FALSE))</f>
        <v/>
      </c>
      <c r="M1633" t="b">
        <f t="shared" si="81"/>
        <v>0</v>
      </c>
      <c r="N1633">
        <v>153</v>
      </c>
      <c r="O1633" t="b">
        <f>VLOOKUP(A1633,Sheet2!$A$2:$G$74,5,FALSE)</f>
        <v>0</v>
      </c>
    </row>
    <row r="1634" spans="1:15" x14ac:dyDescent="0.25">
      <c r="A1634" s="6" t="s">
        <v>153</v>
      </c>
      <c r="B1634" t="str">
        <f>VLOOKUP($A1634,Sheet2!$A$2:$B$200,2,FALSE)</f>
        <v>B(a)A</v>
      </c>
      <c r="C1634" s="6" t="s">
        <v>120</v>
      </c>
      <c r="D1634" t="str">
        <f>VLOOKUP(A1634,Sheet2!$A$2:$G$200,3,FALSE)</f>
        <v>org milj</v>
      </c>
      <c r="E1634" t="str">
        <f>VLOOKUP(A1634,Sheet2!$A$2:$G$96,4,FALSE)</f>
        <v>PAH</v>
      </c>
      <c r="F1634" s="1">
        <v>45055</v>
      </c>
      <c r="G1634" t="str">
        <f t="shared" si="82"/>
        <v>slamtank</v>
      </c>
      <c r="H1634" s="6" t="s">
        <v>119</v>
      </c>
      <c r="I1634" t="b">
        <f t="shared" si="80"/>
        <v>1</v>
      </c>
      <c r="J1634" s="9" t="s">
        <v>119</v>
      </c>
      <c r="K1634" t="str">
        <f>IF(LEN(VLOOKUP(B1634,Sheet2!$B$2:$G$96,5,FALSE))=0,"",VLOOKUP(B1634,Sheet2!$B$2:$G$96,5,FALSE))</f>
        <v/>
      </c>
      <c r="L1634" t="str">
        <f>IF(LEN(VLOOKUP(B1634,Sheet2!$B$2:$G$96,6,FALSE))=0,"",VLOOKUP(B1634,Sheet2!$B$2:$G$96,6,FALSE))</f>
        <v/>
      </c>
      <c r="M1634" t="b">
        <f t="shared" si="81"/>
        <v>0</v>
      </c>
      <c r="N1634">
        <v>153</v>
      </c>
      <c r="O1634" t="b">
        <f>VLOOKUP(A1634,Sheet2!$A$2:$G$74,5,FALSE)</f>
        <v>0</v>
      </c>
    </row>
    <row r="1635" spans="1:15" x14ac:dyDescent="0.25">
      <c r="A1635" s="6" t="s">
        <v>154</v>
      </c>
      <c r="B1635" t="str">
        <f>VLOOKUP($A1635,Sheet2!$A$2:$B$200,2,FALSE)</f>
        <v>Cry</v>
      </c>
      <c r="C1635" s="6" t="s">
        <v>120</v>
      </c>
      <c r="D1635" t="str">
        <f>VLOOKUP(A1635,Sheet2!$A$2:$G$200,3,FALSE)</f>
        <v>org milj</v>
      </c>
      <c r="E1635" t="str">
        <f>VLOOKUP(A1635,Sheet2!$A$2:$G$96,4,FALSE)</f>
        <v>PAH</v>
      </c>
      <c r="F1635" s="1">
        <v>45055</v>
      </c>
      <c r="G1635" t="str">
        <f t="shared" si="82"/>
        <v>slamtank</v>
      </c>
      <c r="H1635" s="6" t="s">
        <v>119</v>
      </c>
      <c r="I1635" t="b">
        <f t="shared" si="80"/>
        <v>1</v>
      </c>
      <c r="J1635" s="9" t="s">
        <v>119</v>
      </c>
      <c r="K1635" t="str">
        <f>IF(LEN(VLOOKUP(B1635,Sheet2!$B$2:$G$96,5,FALSE))=0,"",VLOOKUP(B1635,Sheet2!$B$2:$G$96,5,FALSE))</f>
        <v/>
      </c>
      <c r="L1635" t="str">
        <f>IF(LEN(VLOOKUP(B1635,Sheet2!$B$2:$G$96,6,FALSE))=0,"",VLOOKUP(B1635,Sheet2!$B$2:$G$96,6,FALSE))</f>
        <v/>
      </c>
      <c r="M1635" t="b">
        <f t="shared" si="81"/>
        <v>0</v>
      </c>
      <c r="N1635">
        <v>153</v>
      </c>
      <c r="O1635" t="b">
        <f>VLOOKUP(A1635,Sheet2!$A$2:$G$74,5,FALSE)</f>
        <v>0</v>
      </c>
    </row>
    <row r="1636" spans="1:15" x14ac:dyDescent="0.25">
      <c r="A1636" s="6" t="s">
        <v>115</v>
      </c>
      <c r="B1636" t="str">
        <f>VLOOKUP($A1636,Sheet2!$A$2:$B$200,2,FALSE)</f>
        <v>B(b)F + B(j)F</v>
      </c>
      <c r="C1636" s="6" t="s">
        <v>120</v>
      </c>
      <c r="D1636" t="str">
        <f>VLOOKUP(A1636,Sheet2!$A$2:$G$200,3,FALSE)</f>
        <v>org milj</v>
      </c>
      <c r="E1636" t="str">
        <f>VLOOKUP(A1636,Sheet2!$A$2:$G$96,4,FALSE)</f>
        <v>PAH</v>
      </c>
      <c r="F1636" s="1">
        <v>45055</v>
      </c>
      <c r="G1636" t="str">
        <f t="shared" si="82"/>
        <v>slamtank</v>
      </c>
      <c r="H1636" s="6" t="s">
        <v>119</v>
      </c>
      <c r="I1636" t="b">
        <f t="shared" si="80"/>
        <v>1</v>
      </c>
      <c r="J1636" s="9" t="s">
        <v>119</v>
      </c>
      <c r="K1636" t="str">
        <f>IF(LEN(VLOOKUP(B1636,Sheet2!$B$2:$G$96,5,FALSE))=0,"",VLOOKUP(B1636,Sheet2!$B$2:$G$96,5,FALSE))</f>
        <v/>
      </c>
      <c r="L1636" t="str">
        <f>IF(LEN(VLOOKUP(B1636,Sheet2!$B$2:$G$96,6,FALSE))=0,"",VLOOKUP(B1636,Sheet2!$B$2:$G$96,6,FALSE))</f>
        <v/>
      </c>
      <c r="M1636" t="b">
        <f t="shared" si="81"/>
        <v>0</v>
      </c>
      <c r="N1636">
        <v>153</v>
      </c>
      <c r="O1636" t="b">
        <f>VLOOKUP(A1636,Sheet2!$A$2:$G$74,5,FALSE)</f>
        <v>0</v>
      </c>
    </row>
    <row r="1637" spans="1:15" x14ac:dyDescent="0.25">
      <c r="A1637" s="6" t="s">
        <v>155</v>
      </c>
      <c r="B1637" t="str">
        <f>VLOOKUP($A1637,Sheet2!$A$2:$B$200,2,FALSE)</f>
        <v>B(k)F</v>
      </c>
      <c r="C1637" s="6" t="s">
        <v>120</v>
      </c>
      <c r="D1637" t="str">
        <f>VLOOKUP(A1637,Sheet2!$A$2:$G$200,3,FALSE)</f>
        <v>org milj</v>
      </c>
      <c r="E1637" t="str">
        <f>VLOOKUP(A1637,Sheet2!$A$2:$G$96,4,FALSE)</f>
        <v>PAH</v>
      </c>
      <c r="F1637" s="1">
        <v>45055</v>
      </c>
      <c r="G1637" t="str">
        <f t="shared" si="82"/>
        <v>slamtank</v>
      </c>
      <c r="H1637" s="6" t="s">
        <v>119</v>
      </c>
      <c r="I1637" t="b">
        <f t="shared" si="80"/>
        <v>1</v>
      </c>
      <c r="J1637" s="9" t="s">
        <v>119</v>
      </c>
      <c r="K1637" t="str">
        <f>IF(LEN(VLOOKUP(B1637,Sheet2!$B$2:$G$96,5,FALSE))=0,"",VLOOKUP(B1637,Sheet2!$B$2:$G$96,5,FALSE))</f>
        <v/>
      </c>
      <c r="L1637" t="str">
        <f>IF(LEN(VLOOKUP(B1637,Sheet2!$B$2:$G$96,6,FALSE))=0,"",VLOOKUP(B1637,Sheet2!$B$2:$G$96,6,FALSE))</f>
        <v/>
      </c>
      <c r="M1637" t="b">
        <f t="shared" si="81"/>
        <v>0</v>
      </c>
      <c r="N1637">
        <v>153</v>
      </c>
      <c r="O1637" t="b">
        <f>VLOOKUP(A1637,Sheet2!$A$2:$G$74,5,FALSE)</f>
        <v>0</v>
      </c>
    </row>
    <row r="1638" spans="1:15" x14ac:dyDescent="0.25">
      <c r="A1638" s="6" t="s">
        <v>156</v>
      </c>
      <c r="B1638" t="str">
        <f>VLOOKUP($A1638,Sheet2!$A$2:$B$200,2,FALSE)</f>
        <v>B(a)P</v>
      </c>
      <c r="C1638" s="6" t="s">
        <v>120</v>
      </c>
      <c r="D1638" t="str">
        <f>VLOOKUP(A1638,Sheet2!$A$2:$G$200,3,FALSE)</f>
        <v>org milj</v>
      </c>
      <c r="E1638" t="str">
        <f>VLOOKUP(A1638,Sheet2!$A$2:$G$96,4,FALSE)</f>
        <v>PAH</v>
      </c>
      <c r="F1638" s="1">
        <v>45055</v>
      </c>
      <c r="G1638" t="str">
        <f t="shared" si="82"/>
        <v>slamtank</v>
      </c>
      <c r="H1638" s="6" t="s">
        <v>119</v>
      </c>
      <c r="I1638" t="b">
        <f t="shared" si="80"/>
        <v>1</v>
      </c>
      <c r="J1638" s="9" t="s">
        <v>119</v>
      </c>
      <c r="K1638" t="str">
        <f>IF(LEN(VLOOKUP(B1638,Sheet2!$B$2:$G$96,5,FALSE))=0,"",VLOOKUP(B1638,Sheet2!$B$2:$G$96,5,FALSE))</f>
        <v/>
      </c>
      <c r="L1638" t="str">
        <f>IF(LEN(VLOOKUP(B1638,Sheet2!$B$2:$G$96,6,FALSE))=0,"",VLOOKUP(B1638,Sheet2!$B$2:$G$96,6,FALSE))</f>
        <v/>
      </c>
      <c r="M1638" t="b">
        <f t="shared" si="81"/>
        <v>0</v>
      </c>
      <c r="N1638">
        <v>153</v>
      </c>
      <c r="O1638" t="b">
        <f>VLOOKUP(A1638,Sheet2!$A$2:$G$74,5,FALSE)</f>
        <v>0</v>
      </c>
    </row>
    <row r="1639" spans="1:15" x14ac:dyDescent="0.25">
      <c r="A1639" s="6" t="s">
        <v>157</v>
      </c>
      <c r="B1639" t="str">
        <f>VLOOKUP($A1639,Sheet2!$A$2:$B$200,2,FALSE)</f>
        <v>DB(ah)A</v>
      </c>
      <c r="C1639" s="6" t="s">
        <v>120</v>
      </c>
      <c r="D1639" t="str">
        <f>VLOOKUP(A1639,Sheet2!$A$2:$G$200,3,FALSE)</f>
        <v>org milj</v>
      </c>
      <c r="E1639" t="str">
        <f>VLOOKUP(A1639,Sheet2!$A$2:$G$96,4,FALSE)</f>
        <v>PAH</v>
      </c>
      <c r="F1639" s="1">
        <v>45055</v>
      </c>
      <c r="G1639" t="str">
        <f t="shared" si="82"/>
        <v>slamtank</v>
      </c>
      <c r="H1639" s="6" t="s">
        <v>119</v>
      </c>
      <c r="I1639" t="b">
        <f t="shared" si="80"/>
        <v>1</v>
      </c>
      <c r="J1639" s="9" t="s">
        <v>119</v>
      </c>
      <c r="K1639" t="str">
        <f>IF(LEN(VLOOKUP(B1639,Sheet2!$B$2:$G$96,5,FALSE))=0,"",VLOOKUP(B1639,Sheet2!$B$2:$G$96,5,FALSE))</f>
        <v/>
      </c>
      <c r="L1639" t="str">
        <f>IF(LEN(VLOOKUP(B1639,Sheet2!$B$2:$G$96,6,FALSE))=0,"",VLOOKUP(B1639,Sheet2!$B$2:$G$96,6,FALSE))</f>
        <v/>
      </c>
      <c r="M1639" t="b">
        <f t="shared" si="81"/>
        <v>0</v>
      </c>
      <c r="N1639">
        <v>153</v>
      </c>
      <c r="O1639" t="b">
        <f>VLOOKUP(A1639,Sheet2!$A$2:$G$74,5,FALSE)</f>
        <v>0</v>
      </c>
    </row>
    <row r="1640" spans="1:15" x14ac:dyDescent="0.25">
      <c r="A1640" s="6" t="s">
        <v>116</v>
      </c>
      <c r="B1640" t="str">
        <f>VLOOKUP($A1640,Sheet2!$A$2:$B$200,2,FALSE)</f>
        <v>B(ghi)P</v>
      </c>
      <c r="C1640" s="6" t="s">
        <v>120</v>
      </c>
      <c r="D1640" t="str">
        <f>VLOOKUP(A1640,Sheet2!$A$2:$G$200,3,FALSE)</f>
        <v>org milj</v>
      </c>
      <c r="E1640" t="str">
        <f>VLOOKUP(A1640,Sheet2!$A$2:$G$96,4,FALSE)</f>
        <v>PAH</v>
      </c>
      <c r="F1640" s="1">
        <v>45055</v>
      </c>
      <c r="G1640" t="str">
        <f t="shared" si="82"/>
        <v>slamtank</v>
      </c>
      <c r="H1640" s="6" t="s">
        <v>119</v>
      </c>
      <c r="I1640" t="b">
        <f t="shared" si="80"/>
        <v>1</v>
      </c>
      <c r="J1640" s="9" t="s">
        <v>119</v>
      </c>
      <c r="K1640" t="str">
        <f>IF(LEN(VLOOKUP(B1640,Sheet2!$B$2:$G$96,5,FALSE))=0,"",VLOOKUP(B1640,Sheet2!$B$2:$G$96,5,FALSE))</f>
        <v/>
      </c>
      <c r="L1640" t="str">
        <f>IF(LEN(VLOOKUP(B1640,Sheet2!$B$2:$G$96,6,FALSE))=0,"",VLOOKUP(B1640,Sheet2!$B$2:$G$96,6,FALSE))</f>
        <v/>
      </c>
      <c r="M1640" t="b">
        <f t="shared" si="81"/>
        <v>0</v>
      </c>
      <c r="N1640">
        <v>153</v>
      </c>
      <c r="O1640" t="b">
        <f>VLOOKUP(A1640,Sheet2!$A$2:$G$74,5,FALSE)</f>
        <v>0</v>
      </c>
    </row>
    <row r="1641" spans="1:15" x14ac:dyDescent="0.25">
      <c r="A1641" s="6" t="s">
        <v>158</v>
      </c>
      <c r="B1641" t="str">
        <f>VLOOKUP($A1641,Sheet2!$A$2:$B$200,2,FALSE)</f>
        <v>IP</v>
      </c>
      <c r="C1641" s="6" t="s">
        <v>120</v>
      </c>
      <c r="D1641" t="str">
        <f>VLOOKUP(A1641,Sheet2!$A$2:$G$200,3,FALSE)</f>
        <v>org milj</v>
      </c>
      <c r="E1641" t="str">
        <f>VLOOKUP(A1641,Sheet2!$A$2:$G$96,4,FALSE)</f>
        <v>PAH</v>
      </c>
      <c r="F1641" s="1">
        <v>45055</v>
      </c>
      <c r="G1641" t="str">
        <f t="shared" si="82"/>
        <v>slamtank</v>
      </c>
      <c r="H1641" s="6" t="s">
        <v>119</v>
      </c>
      <c r="I1641" t="b">
        <f t="shared" si="80"/>
        <v>1</v>
      </c>
      <c r="J1641" s="9" t="s">
        <v>119</v>
      </c>
      <c r="K1641" t="str">
        <f>IF(LEN(VLOOKUP(B1641,Sheet2!$B$2:$G$96,5,FALSE))=0,"",VLOOKUP(B1641,Sheet2!$B$2:$G$96,5,FALSE))</f>
        <v/>
      </c>
      <c r="L1641" t="str">
        <f>IF(LEN(VLOOKUP(B1641,Sheet2!$B$2:$G$96,6,FALSE))=0,"",VLOOKUP(B1641,Sheet2!$B$2:$G$96,6,FALSE))</f>
        <v/>
      </c>
      <c r="M1641" t="b">
        <f t="shared" si="81"/>
        <v>0</v>
      </c>
      <c r="N1641">
        <v>153</v>
      </c>
      <c r="O1641" t="b">
        <f>VLOOKUP(A1641,Sheet2!$A$2:$G$74,5,FALSE)</f>
        <v>0</v>
      </c>
    </row>
    <row r="1642" spans="1:15" x14ac:dyDescent="0.25">
      <c r="A1642" s="6" t="s">
        <v>176</v>
      </c>
      <c r="B1642" t="str">
        <f>VLOOKUP($A1642,Sheet2!$A$2:$B$200,2,FALSE)</f>
        <v>Sum PAH-16</v>
      </c>
      <c r="C1642" s="6" t="s">
        <v>120</v>
      </c>
      <c r="D1642" t="str">
        <f>VLOOKUP(A1642,Sheet2!$A$2:$G$200,3,FALSE)</f>
        <v>org milj</v>
      </c>
      <c r="E1642" t="str">
        <f>VLOOKUP(A1642,Sheet2!$A$2:$G$96,4,FALSE)</f>
        <v>PAH</v>
      </c>
      <c r="F1642" s="1">
        <v>45055</v>
      </c>
      <c r="G1642" t="str">
        <f t="shared" si="82"/>
        <v>slamtank</v>
      </c>
      <c r="H1642" s="6" t="s">
        <v>119</v>
      </c>
      <c r="I1642" t="b">
        <f t="shared" si="80"/>
        <v>1</v>
      </c>
      <c r="J1642" s="9" t="s">
        <v>119</v>
      </c>
      <c r="K1642" t="str">
        <f>IF(LEN(VLOOKUP(B1642,Sheet2!$B$2:$G$96,5,FALSE))=0,"",VLOOKUP(B1642,Sheet2!$B$2:$G$96,5,FALSE))</f>
        <v>målekrav</v>
      </c>
      <c r="L1642" t="str">
        <f>IF(LEN(VLOOKUP(B1642,Sheet2!$B$2:$G$96,6,FALSE))=0,"",VLOOKUP(B1642,Sheet2!$B$2:$G$96,6,FALSE))</f>
        <v/>
      </c>
      <c r="M1642" t="b">
        <f t="shared" si="81"/>
        <v>0</v>
      </c>
      <c r="N1642">
        <v>153</v>
      </c>
      <c r="O1642" t="b">
        <f>VLOOKUP(A1642,Sheet2!$A$2:$G$74,5,FALSE)</f>
        <v>1</v>
      </c>
    </row>
    <row r="1643" spans="1:15" x14ac:dyDescent="0.25">
      <c r="A1643" s="6" t="s">
        <v>159</v>
      </c>
      <c r="B1643" t="str">
        <f>VLOOKUP($A1643,Sheet2!$A$2:$B$200,2,FALSE)</f>
        <v>Sum PAH carc</v>
      </c>
      <c r="C1643" s="6" t="s">
        <v>120</v>
      </c>
      <c r="D1643" t="str">
        <f>VLOOKUP(A1643,Sheet2!$A$2:$G$200,3,FALSE)</f>
        <v>org milj</v>
      </c>
      <c r="E1643" t="str">
        <f>VLOOKUP(A1643,Sheet2!$A$2:$G$96,4,FALSE)</f>
        <v>PAH</v>
      </c>
      <c r="F1643" s="1">
        <v>45055</v>
      </c>
      <c r="G1643" t="str">
        <f t="shared" si="82"/>
        <v>slamtank</v>
      </c>
      <c r="H1643" s="6" t="s">
        <v>119</v>
      </c>
      <c r="I1643" t="b">
        <f t="shared" si="80"/>
        <v>1</v>
      </c>
      <c r="J1643" s="9" t="s">
        <v>119</v>
      </c>
      <c r="K1643" t="str">
        <f>IF(LEN(VLOOKUP(B1643,Sheet2!$B$2:$G$96,5,FALSE))=0,"",VLOOKUP(B1643,Sheet2!$B$2:$G$96,5,FALSE))</f>
        <v/>
      </c>
      <c r="L1643" t="str">
        <f>IF(LEN(VLOOKUP(B1643,Sheet2!$B$2:$G$96,6,FALSE))=0,"",VLOOKUP(B1643,Sheet2!$B$2:$G$96,6,FALSE))</f>
        <v/>
      </c>
      <c r="M1643" t="b">
        <f t="shared" si="81"/>
        <v>0</v>
      </c>
      <c r="N1643">
        <v>153</v>
      </c>
      <c r="O1643" t="b">
        <f>VLOOKUP(A1643,Sheet2!$A$2:$G$74,5,FALSE)</f>
        <v>0</v>
      </c>
    </row>
    <row r="1644" spans="1:15" x14ac:dyDescent="0.25">
      <c r="A1644" s="6" t="s">
        <v>39</v>
      </c>
      <c r="B1644" t="str">
        <f>VLOOKUP($A1644,Sheet2!$A$2:$B$200,2,FALSE)</f>
        <v>Benzen</v>
      </c>
      <c r="C1644" s="6" t="s">
        <v>120</v>
      </c>
      <c r="D1644" t="str">
        <f>VLOOKUP(A1644,Sheet2!$A$2:$G$200,3,FALSE)</f>
        <v>org milj</v>
      </c>
      <c r="E1644" t="str">
        <f>VLOOKUP(A1644,Sheet2!$A$2:$G$96,4,FALSE)</f>
        <v>BTEX</v>
      </c>
      <c r="F1644" s="1">
        <v>45055</v>
      </c>
      <c r="G1644" t="str">
        <f t="shared" si="82"/>
        <v>slamtank</v>
      </c>
      <c r="H1644" s="6" t="s">
        <v>119</v>
      </c>
      <c r="I1644" t="b">
        <f t="shared" si="80"/>
        <v>1</v>
      </c>
      <c r="J1644" s="9" t="s">
        <v>119</v>
      </c>
      <c r="K1644" t="str">
        <f>IF(LEN(VLOOKUP(B1644,Sheet2!$B$2:$G$96,5,FALSE))=0,"",VLOOKUP(B1644,Sheet2!$B$2:$G$96,5,FALSE))</f>
        <v/>
      </c>
      <c r="L1644" t="str">
        <f>IF(LEN(VLOOKUP(B1644,Sheet2!$B$2:$G$96,6,FALSE))=0,"",VLOOKUP(B1644,Sheet2!$B$2:$G$96,6,FALSE))</f>
        <v/>
      </c>
      <c r="M1644" t="b">
        <f t="shared" si="81"/>
        <v>0</v>
      </c>
      <c r="N1644">
        <v>153</v>
      </c>
      <c r="O1644" t="b">
        <f>VLOOKUP(A1644,Sheet2!$A$2:$G$74,5,FALSE)</f>
        <v>0</v>
      </c>
    </row>
    <row r="1645" spans="1:15" x14ac:dyDescent="0.25">
      <c r="A1645" s="6" t="s">
        <v>40</v>
      </c>
      <c r="B1645" t="str">
        <f>VLOOKUP($A1645,Sheet2!$A$2:$B$200,2,FALSE)</f>
        <v>Toluen</v>
      </c>
      <c r="C1645" s="6" t="s">
        <v>120</v>
      </c>
      <c r="D1645" t="str">
        <f>VLOOKUP(A1645,Sheet2!$A$2:$G$200,3,FALSE)</f>
        <v>org milj</v>
      </c>
      <c r="E1645" t="str">
        <f>VLOOKUP(A1645,Sheet2!$A$2:$G$96,4,FALSE)</f>
        <v>BTEX</v>
      </c>
      <c r="F1645" s="1">
        <v>45055</v>
      </c>
      <c r="G1645" t="str">
        <f t="shared" si="82"/>
        <v>slamtank</v>
      </c>
      <c r="H1645" s="6" t="s">
        <v>119</v>
      </c>
      <c r="I1645" t="b">
        <f t="shared" si="80"/>
        <v>1</v>
      </c>
      <c r="J1645" s="9" t="s">
        <v>119</v>
      </c>
      <c r="K1645" t="str">
        <f>IF(LEN(VLOOKUP(B1645,Sheet2!$B$2:$G$96,5,FALSE))=0,"",VLOOKUP(B1645,Sheet2!$B$2:$G$96,5,FALSE))</f>
        <v/>
      </c>
      <c r="L1645" t="str">
        <f>IF(LEN(VLOOKUP(B1645,Sheet2!$B$2:$G$96,6,FALSE))=0,"",VLOOKUP(B1645,Sheet2!$B$2:$G$96,6,FALSE))</f>
        <v/>
      </c>
      <c r="M1645" t="b">
        <f t="shared" si="81"/>
        <v>0</v>
      </c>
      <c r="N1645">
        <v>153</v>
      </c>
      <c r="O1645" t="b">
        <f>VLOOKUP(A1645,Sheet2!$A$2:$G$74,5,FALSE)</f>
        <v>0</v>
      </c>
    </row>
    <row r="1646" spans="1:15" x14ac:dyDescent="0.25">
      <c r="A1646" s="6" t="s">
        <v>41</v>
      </c>
      <c r="B1646" t="str">
        <f>VLOOKUP($A1646,Sheet2!$A$2:$B$200,2,FALSE)</f>
        <v>Etylbensen</v>
      </c>
      <c r="C1646" s="6" t="s">
        <v>120</v>
      </c>
      <c r="D1646" t="str">
        <f>VLOOKUP(A1646,Sheet2!$A$2:$G$200,3,FALSE)</f>
        <v>org milj</v>
      </c>
      <c r="E1646" t="str">
        <f>VLOOKUP(A1646,Sheet2!$A$2:$G$96,4,FALSE)</f>
        <v>BTEX</v>
      </c>
      <c r="F1646" s="1">
        <v>45055</v>
      </c>
      <c r="G1646" t="str">
        <f t="shared" si="82"/>
        <v>slamtank</v>
      </c>
      <c r="H1646" s="6" t="s">
        <v>119</v>
      </c>
      <c r="I1646" t="b">
        <f t="shared" si="80"/>
        <v>1</v>
      </c>
      <c r="J1646" s="9" t="s">
        <v>119</v>
      </c>
      <c r="K1646" t="str">
        <f>IF(LEN(VLOOKUP(B1646,Sheet2!$B$2:$G$96,5,FALSE))=0,"",VLOOKUP(B1646,Sheet2!$B$2:$G$96,5,FALSE))</f>
        <v/>
      </c>
      <c r="L1646" t="str">
        <f>IF(LEN(VLOOKUP(B1646,Sheet2!$B$2:$G$96,6,FALSE))=0,"",VLOOKUP(B1646,Sheet2!$B$2:$G$96,6,FALSE))</f>
        <v/>
      </c>
      <c r="M1646" t="b">
        <f t="shared" si="81"/>
        <v>0</v>
      </c>
      <c r="N1646">
        <v>153</v>
      </c>
      <c r="O1646" t="b">
        <f>VLOOKUP(A1646,Sheet2!$A$2:$G$74,5,FALSE)</f>
        <v>0</v>
      </c>
    </row>
    <row r="1647" spans="1:15" x14ac:dyDescent="0.25">
      <c r="A1647" s="6" t="s">
        <v>43</v>
      </c>
      <c r="B1647" t="str">
        <f>VLOOKUP($A1647,Sheet2!$A$2:$B$200,2,FALSE)</f>
        <v>m_p-Xylener</v>
      </c>
      <c r="C1647" s="6" t="s">
        <v>120</v>
      </c>
      <c r="D1647" t="str">
        <f>VLOOKUP(A1647,Sheet2!$A$2:$G$200,3,FALSE)</f>
        <v>org milj</v>
      </c>
      <c r="E1647" t="str">
        <f>VLOOKUP(A1647,Sheet2!$A$2:$G$96,4,FALSE)</f>
        <v>BTEX</v>
      </c>
      <c r="F1647" s="1">
        <v>45055</v>
      </c>
      <c r="G1647" t="str">
        <f t="shared" si="82"/>
        <v>slamtank</v>
      </c>
      <c r="H1647" s="6" t="s">
        <v>119</v>
      </c>
      <c r="I1647" t="b">
        <f t="shared" si="80"/>
        <v>1</v>
      </c>
      <c r="J1647" s="9" t="s">
        <v>119</v>
      </c>
      <c r="K1647" t="str">
        <f>IF(LEN(VLOOKUP(B1647,Sheet2!$B$2:$G$96,5,FALSE))=0,"",VLOOKUP(B1647,Sheet2!$B$2:$G$96,5,FALSE))</f>
        <v/>
      </c>
      <c r="L1647" t="str">
        <f>IF(LEN(VLOOKUP(B1647,Sheet2!$B$2:$G$96,6,FALSE))=0,"",VLOOKUP(B1647,Sheet2!$B$2:$G$96,6,FALSE))</f>
        <v/>
      </c>
      <c r="M1647" t="b">
        <f t="shared" si="81"/>
        <v>0</v>
      </c>
      <c r="N1647">
        <v>153</v>
      </c>
      <c r="O1647" t="b">
        <f>VLOOKUP(A1647,Sheet2!$A$2:$G$74,5,FALSE)</f>
        <v>0</v>
      </c>
    </row>
    <row r="1648" spans="1:15" x14ac:dyDescent="0.25">
      <c r="A1648" s="6" t="s">
        <v>44</v>
      </c>
      <c r="B1648" t="str">
        <f>VLOOKUP($A1648,Sheet2!$A$2:$B$200,2,FALSE)</f>
        <v>o-Xylen</v>
      </c>
      <c r="C1648" s="6" t="s">
        <v>120</v>
      </c>
      <c r="D1648" t="str">
        <f>VLOOKUP(A1648,Sheet2!$A$2:$G$200,3,FALSE)</f>
        <v>org milj</v>
      </c>
      <c r="E1648" t="str">
        <f>VLOOKUP(A1648,Sheet2!$A$2:$G$96,4,FALSE)</f>
        <v>BTEX</v>
      </c>
      <c r="F1648" s="1">
        <v>45055</v>
      </c>
      <c r="G1648" t="str">
        <f t="shared" si="82"/>
        <v>slamtank</v>
      </c>
      <c r="H1648" s="6" t="s">
        <v>119</v>
      </c>
      <c r="I1648" t="b">
        <f t="shared" si="80"/>
        <v>1</v>
      </c>
      <c r="J1648" s="9" t="s">
        <v>119</v>
      </c>
      <c r="K1648" t="str">
        <f>IF(LEN(VLOOKUP(B1648,Sheet2!$B$2:$G$96,5,FALSE))=0,"",VLOOKUP(B1648,Sheet2!$B$2:$G$96,5,FALSE))</f>
        <v/>
      </c>
      <c r="L1648" t="str">
        <f>IF(LEN(VLOOKUP(B1648,Sheet2!$B$2:$G$96,6,FALSE))=0,"",VLOOKUP(B1648,Sheet2!$B$2:$G$96,6,FALSE))</f>
        <v/>
      </c>
      <c r="M1648" t="b">
        <f t="shared" si="81"/>
        <v>0</v>
      </c>
      <c r="N1648">
        <v>153</v>
      </c>
      <c r="O1648" t="b">
        <f>VLOOKUP(A1648,Sheet2!$A$2:$G$74,5,FALSE)</f>
        <v>0</v>
      </c>
    </row>
    <row r="1649" spans="1:15" x14ac:dyDescent="0.25">
      <c r="A1649" s="6" t="s">
        <v>178</v>
      </c>
      <c r="B1649" t="str">
        <f>VLOOKUP($A1649,Sheet2!$A$2:$B$200,2,FALSE)</f>
        <v>Sum xylener</v>
      </c>
      <c r="C1649" s="6" t="s">
        <v>120</v>
      </c>
      <c r="D1649" t="str">
        <f>VLOOKUP(A1649,Sheet2!$A$2:$G$200,3,FALSE)</f>
        <v>org milj</v>
      </c>
      <c r="E1649" t="str">
        <f>VLOOKUP(A1649,Sheet2!$A$2:$G$96,4,FALSE)</f>
        <v>BTEX</v>
      </c>
      <c r="F1649" s="1">
        <v>45055</v>
      </c>
      <c r="G1649" t="str">
        <f t="shared" si="82"/>
        <v>slamtank</v>
      </c>
      <c r="H1649" s="6" t="s">
        <v>119</v>
      </c>
      <c r="I1649" t="b">
        <f t="shared" si="80"/>
        <v>1</v>
      </c>
      <c r="J1649" s="9" t="s">
        <v>119</v>
      </c>
      <c r="K1649" t="str">
        <f>IF(LEN(VLOOKUP(B1649,Sheet2!$B$2:$G$96,5,FALSE))=0,"",VLOOKUP(B1649,Sheet2!$B$2:$G$96,5,FALSE))</f>
        <v/>
      </c>
      <c r="L1649" t="str">
        <f>IF(LEN(VLOOKUP(B1649,Sheet2!$B$2:$G$96,6,FALSE))=0,"",VLOOKUP(B1649,Sheet2!$B$2:$G$96,6,FALSE))</f>
        <v/>
      </c>
      <c r="M1649" t="b">
        <f t="shared" si="81"/>
        <v>0</v>
      </c>
      <c r="N1649">
        <v>153</v>
      </c>
      <c r="O1649" t="b">
        <f>VLOOKUP(A1649,Sheet2!$A$2:$G$74,5,FALSE)</f>
        <v>0</v>
      </c>
    </row>
    <row r="1650" spans="1:15" x14ac:dyDescent="0.25">
      <c r="A1650" s="6" t="s">
        <v>45</v>
      </c>
      <c r="B1650" t="str">
        <f>VLOOKUP($A1650,Sheet2!$A$2:$B$200,2,FALSE)</f>
        <v>Sum BTEX</v>
      </c>
      <c r="C1650" s="6" t="s">
        <v>120</v>
      </c>
      <c r="D1650" t="str">
        <f>VLOOKUP(A1650,Sheet2!$A$2:$G$200,3,FALSE)</f>
        <v>org milj</v>
      </c>
      <c r="E1650" t="str">
        <f>VLOOKUP(A1650,Sheet2!$A$2:$G$96,4,FALSE)</f>
        <v>BTEX</v>
      </c>
      <c r="F1650" s="1">
        <v>45055</v>
      </c>
      <c r="G1650" t="str">
        <f t="shared" si="82"/>
        <v>slamtank</v>
      </c>
      <c r="H1650" s="6" t="s">
        <v>119</v>
      </c>
      <c r="I1650" t="b">
        <f t="shared" si="80"/>
        <v>1</v>
      </c>
      <c r="J1650" s="9" t="s">
        <v>119</v>
      </c>
      <c r="K1650" t="str">
        <f>IF(LEN(VLOOKUP(B1650,Sheet2!$B$2:$G$96,5,FALSE))=0,"",VLOOKUP(B1650,Sheet2!$B$2:$G$96,5,FALSE))</f>
        <v/>
      </c>
      <c r="L1650" t="str">
        <f>IF(LEN(VLOOKUP(B1650,Sheet2!$B$2:$G$96,6,FALSE))=0,"",VLOOKUP(B1650,Sheet2!$B$2:$G$96,6,FALSE))</f>
        <v/>
      </c>
      <c r="M1650" t="b">
        <f t="shared" si="81"/>
        <v>0</v>
      </c>
      <c r="N1650">
        <v>153</v>
      </c>
      <c r="O1650" t="b">
        <f>VLOOKUP(A1650,Sheet2!$A$2:$G$74,5,FALSE)</f>
        <v>0</v>
      </c>
    </row>
    <row r="1651" spans="1:15" x14ac:dyDescent="0.25">
      <c r="A1651" s="6" t="s">
        <v>277</v>
      </c>
      <c r="B1651" t="str">
        <f>VLOOKUP($A1651,Sheet2!$A$2:$B$200,2,FALSE)</f>
        <v>PFBA</v>
      </c>
      <c r="C1651" s="6" t="s">
        <v>120</v>
      </c>
      <c r="D1651" t="str">
        <f>VLOOKUP(A1651,Sheet2!$A$2:$G$200,3,FALSE)</f>
        <v>org milj</v>
      </c>
      <c r="E1651" t="str">
        <f>VLOOKUP(A1651,Sheet2!$A$2:$G$96,4,FALSE)</f>
        <v>PFAS</v>
      </c>
      <c r="F1651" s="1">
        <v>45055</v>
      </c>
      <c r="G1651" t="str">
        <f t="shared" si="82"/>
        <v>slamtank</v>
      </c>
      <c r="H1651" s="6" t="s">
        <v>119</v>
      </c>
      <c r="I1651" t="b">
        <f t="shared" si="80"/>
        <v>1</v>
      </c>
      <c r="J1651" s="9" t="s">
        <v>119</v>
      </c>
      <c r="K1651" t="str">
        <f>IF(LEN(VLOOKUP(B1651,Sheet2!$B$2:$G$96,5,FALSE))=0,"",VLOOKUP(B1651,Sheet2!$B$2:$G$96,5,FALSE))</f>
        <v/>
      </c>
      <c r="L1651" t="str">
        <f>IF(LEN(VLOOKUP(B1651,Sheet2!$B$2:$G$96,6,FALSE))=0,"",VLOOKUP(B1651,Sheet2!$B$2:$G$96,6,FALSE))</f>
        <v/>
      </c>
      <c r="M1651" t="b">
        <f t="shared" si="81"/>
        <v>0</v>
      </c>
      <c r="N1651">
        <v>153</v>
      </c>
      <c r="O1651" t="e">
        <f>VLOOKUP(A1651,Sheet2!$A$2:$G$74,5,FALSE)</f>
        <v>#N/A</v>
      </c>
    </row>
    <row r="1652" spans="1:15" x14ac:dyDescent="0.25">
      <c r="A1652" s="6" t="s">
        <v>51</v>
      </c>
      <c r="B1652" t="str">
        <f>VLOOKUP($A1652,Sheet2!$A$2:$B$200,2,FALSE)</f>
        <v>PFPeA</v>
      </c>
      <c r="C1652" s="6" t="s">
        <v>120</v>
      </c>
      <c r="D1652" t="str">
        <f>VLOOKUP(A1652,Sheet2!$A$2:$G$200,3,FALSE)</f>
        <v>org milj</v>
      </c>
      <c r="E1652" t="str">
        <f>VLOOKUP(A1652,Sheet2!$A$2:$G$96,4,FALSE)</f>
        <v>PFAS</v>
      </c>
      <c r="F1652" s="1">
        <v>45055</v>
      </c>
      <c r="G1652" t="str">
        <f t="shared" si="82"/>
        <v>slamtank</v>
      </c>
      <c r="H1652" s="6" t="s">
        <v>119</v>
      </c>
      <c r="I1652" t="b">
        <f t="shared" ref="I1652:I1703" si="83">IF(ISBLANK(H1652),"",IF(ISNUMBER(H1652),FALSE,TRUE))</f>
        <v>1</v>
      </c>
      <c r="J1652" s="9" t="s">
        <v>119</v>
      </c>
      <c r="K1652" t="str">
        <f>IF(LEN(VLOOKUP(B1652,Sheet2!$B$2:$G$96,5,FALSE))=0,"",VLOOKUP(B1652,Sheet2!$B$2:$G$96,5,FALSE))</f>
        <v/>
      </c>
      <c r="L1652" t="str">
        <f>IF(LEN(VLOOKUP(B1652,Sheet2!$B$2:$G$96,6,FALSE))=0,"",VLOOKUP(B1652,Sheet2!$B$2:$G$96,6,FALSE))</f>
        <v/>
      </c>
      <c r="M1652" t="b">
        <f t="shared" ref="M1652:M1703" si="84">IF(ISBLANK(J1652),"",IF(J1652&gt;K1652,TRUE,FALSE))</f>
        <v>0</v>
      </c>
      <c r="N1652">
        <v>153</v>
      </c>
      <c r="O1652" t="b">
        <f>VLOOKUP(A1652,Sheet2!$A$2:$G$74,5,FALSE)</f>
        <v>0</v>
      </c>
    </row>
    <row r="1653" spans="1:15" x14ac:dyDescent="0.25">
      <c r="A1653" t="s">
        <v>49</v>
      </c>
      <c r="B1653" t="str">
        <f>VLOOKUP($A1653,Sheet2!$A$2:$B$200,2,FALSE)</f>
        <v>PFHxA</v>
      </c>
      <c r="C1653" s="6" t="s">
        <v>120</v>
      </c>
      <c r="D1653" t="str">
        <f>VLOOKUP(A1653,Sheet2!$A$2:$G$200,3,FALSE)</f>
        <v>org milj</v>
      </c>
      <c r="E1653" t="str">
        <f>VLOOKUP(A1653,Sheet2!$A$2:$G$96,4,FALSE)</f>
        <v>PFAS</v>
      </c>
      <c r="F1653" s="1">
        <v>45055</v>
      </c>
      <c r="G1653" t="str">
        <f t="shared" ref="G1653:G1704" si="85">IF(N1653=152,"inn",IF(N1653=151,"ut",IF(N1653=153,"slamtank")))</f>
        <v>slamtank</v>
      </c>
      <c r="H1653" s="6" t="s">
        <v>119</v>
      </c>
      <c r="I1653" t="b">
        <f t="shared" si="83"/>
        <v>1</v>
      </c>
      <c r="J1653" s="9" t="s">
        <v>119</v>
      </c>
      <c r="K1653" t="str">
        <f>IF(LEN(VLOOKUP(B1653,Sheet2!$B$2:$G$96,5,FALSE))=0,"",VLOOKUP(B1653,Sheet2!$B$2:$G$96,5,FALSE))</f>
        <v/>
      </c>
      <c r="L1653" t="str">
        <f>IF(LEN(VLOOKUP(B1653,Sheet2!$B$2:$G$96,6,FALSE))=0,"",VLOOKUP(B1653,Sheet2!$B$2:$G$96,6,FALSE))</f>
        <v/>
      </c>
      <c r="M1653" t="b">
        <f t="shared" si="84"/>
        <v>0</v>
      </c>
      <c r="N1653">
        <v>153</v>
      </c>
      <c r="O1653" t="b">
        <f>VLOOKUP(A1653,Sheet2!$A$2:$G$74,5,FALSE)</f>
        <v>0</v>
      </c>
    </row>
    <row r="1654" spans="1:15" x14ac:dyDescent="0.25">
      <c r="A1654" s="6" t="s">
        <v>50</v>
      </c>
      <c r="B1654" t="str">
        <f>VLOOKUP($A1654,Sheet2!$A$2:$B$200,2,FALSE)</f>
        <v>PFHpA</v>
      </c>
      <c r="C1654" s="6" t="s">
        <v>120</v>
      </c>
      <c r="D1654" t="str">
        <f>VLOOKUP(A1654,Sheet2!$A$2:$G$200,3,FALSE)</f>
        <v>org milj</v>
      </c>
      <c r="E1654" t="str">
        <f>VLOOKUP(A1654,Sheet2!$A$2:$G$96,4,FALSE)</f>
        <v>PFAS</v>
      </c>
      <c r="F1654" s="1">
        <v>45055</v>
      </c>
      <c r="G1654" t="str">
        <f t="shared" si="85"/>
        <v>slamtank</v>
      </c>
      <c r="H1654" s="6" t="s">
        <v>119</v>
      </c>
      <c r="I1654" t="b">
        <f t="shared" si="83"/>
        <v>1</v>
      </c>
      <c r="J1654" s="9" t="s">
        <v>119</v>
      </c>
      <c r="K1654" t="str">
        <f>IF(LEN(VLOOKUP(B1654,Sheet2!$B$2:$G$96,5,FALSE))=0,"",VLOOKUP(B1654,Sheet2!$B$2:$G$96,5,FALSE))</f>
        <v/>
      </c>
      <c r="L1654" t="str">
        <f>IF(LEN(VLOOKUP(B1654,Sheet2!$B$2:$G$96,6,FALSE))=0,"",VLOOKUP(B1654,Sheet2!$B$2:$G$96,6,FALSE))</f>
        <v/>
      </c>
      <c r="M1654" t="b">
        <f t="shared" si="84"/>
        <v>0</v>
      </c>
      <c r="N1654">
        <v>153</v>
      </c>
      <c r="O1654" t="b">
        <f>VLOOKUP(A1654,Sheet2!$A$2:$G$74,5,FALSE)</f>
        <v>0</v>
      </c>
    </row>
    <row r="1655" spans="1:15" x14ac:dyDescent="0.25">
      <c r="A1655" t="s">
        <v>195</v>
      </c>
      <c r="B1655" t="str">
        <f>VLOOKUP($A1655,Sheet2!$A$2:$B$200,2,FALSE)</f>
        <v>PFOA</v>
      </c>
      <c r="C1655" s="6" t="s">
        <v>120</v>
      </c>
      <c r="D1655" t="str">
        <f>VLOOKUP(A1655,Sheet2!$A$2:$G$200,3,FALSE)</f>
        <v>org milj</v>
      </c>
      <c r="E1655" t="str">
        <f>VLOOKUP(A1655,Sheet2!$A$2:$G$96,4,FALSE)</f>
        <v>PFAS</v>
      </c>
      <c r="F1655" s="1">
        <v>45055</v>
      </c>
      <c r="G1655" t="str">
        <f t="shared" si="85"/>
        <v>slamtank</v>
      </c>
      <c r="H1655" s="6" t="s">
        <v>119</v>
      </c>
      <c r="I1655" t="b">
        <f t="shared" si="83"/>
        <v>1</v>
      </c>
      <c r="J1655" s="9" t="s">
        <v>119</v>
      </c>
      <c r="K1655" t="str">
        <f>IF(LEN(VLOOKUP(B1655,Sheet2!$B$2:$G$96,5,FALSE))=0,"",VLOOKUP(B1655,Sheet2!$B$2:$G$96,5,FALSE))</f>
        <v>målekrav</v>
      </c>
      <c r="L1655" t="str">
        <f>IF(LEN(VLOOKUP(B1655,Sheet2!$B$2:$G$96,6,FALSE))=0,"",VLOOKUP(B1655,Sheet2!$B$2:$G$96,6,FALSE))</f>
        <v/>
      </c>
      <c r="M1655" t="b">
        <f t="shared" si="84"/>
        <v>0</v>
      </c>
      <c r="N1655">
        <v>153</v>
      </c>
      <c r="O1655" t="b">
        <f>VLOOKUP(A1655,Sheet2!$A$2:$G$74,5,FALSE)</f>
        <v>1</v>
      </c>
    </row>
    <row r="1656" spans="1:15" x14ac:dyDescent="0.25">
      <c r="A1656" s="6" t="s">
        <v>290</v>
      </c>
      <c r="B1656" t="str">
        <f>VLOOKUP($A1656,Sheet2!$A$2:$B$200,2,FALSE)</f>
        <v>PFNA</v>
      </c>
      <c r="C1656" s="6" t="s">
        <v>120</v>
      </c>
      <c r="D1656" t="str">
        <f>VLOOKUP(A1656,Sheet2!$A$2:$G$200,3,FALSE)</f>
        <v>org milj</v>
      </c>
      <c r="E1656" t="str">
        <f>VLOOKUP(A1656,Sheet2!$A$2:$G$96,4,FALSE)</f>
        <v>PFAS</v>
      </c>
      <c r="F1656" s="1">
        <v>45055</v>
      </c>
      <c r="G1656" t="str">
        <f t="shared" si="85"/>
        <v>slamtank</v>
      </c>
      <c r="H1656" s="6" t="s">
        <v>119</v>
      </c>
      <c r="I1656" t="b">
        <f t="shared" si="83"/>
        <v>1</v>
      </c>
      <c r="J1656" s="9" t="s">
        <v>119</v>
      </c>
      <c r="K1656" t="str">
        <f>IF(LEN(VLOOKUP(B1656,Sheet2!$B$2:$G$96,5,FALSE))=0,"",VLOOKUP(B1656,Sheet2!$B$2:$G$96,5,FALSE))</f>
        <v/>
      </c>
      <c r="L1656" t="str">
        <f>IF(LEN(VLOOKUP(B1656,Sheet2!$B$2:$G$96,6,FALSE))=0,"",VLOOKUP(B1656,Sheet2!$B$2:$G$96,6,FALSE))</f>
        <v/>
      </c>
      <c r="M1656" t="b">
        <f t="shared" si="84"/>
        <v>0</v>
      </c>
      <c r="N1656">
        <v>153</v>
      </c>
      <c r="O1656" t="e">
        <f>VLOOKUP(A1656,Sheet2!$A$2:$G$74,5,FALSE)</f>
        <v>#N/A</v>
      </c>
    </row>
    <row r="1657" spans="1:15" x14ac:dyDescent="0.25">
      <c r="A1657" s="6" t="s">
        <v>291</v>
      </c>
      <c r="B1657" t="str">
        <f>VLOOKUP($A1657,Sheet2!$A$2:$B$200,2,FALSE)</f>
        <v>PFDA</v>
      </c>
      <c r="C1657" s="6" t="s">
        <v>120</v>
      </c>
      <c r="D1657" t="str">
        <f>VLOOKUP(A1657,Sheet2!$A$2:$G$200,3,FALSE)</f>
        <v>org milj</v>
      </c>
      <c r="E1657" t="str">
        <f>VLOOKUP(A1657,Sheet2!$A$2:$G$96,4,FALSE)</f>
        <v>PFAS</v>
      </c>
      <c r="F1657" s="1">
        <v>45055</v>
      </c>
      <c r="G1657" t="str">
        <f t="shared" si="85"/>
        <v>slamtank</v>
      </c>
      <c r="H1657" s="6" t="s">
        <v>119</v>
      </c>
      <c r="I1657" t="b">
        <f t="shared" si="83"/>
        <v>1</v>
      </c>
      <c r="J1657" s="9" t="s">
        <v>119</v>
      </c>
      <c r="K1657" t="str">
        <f>IF(LEN(VLOOKUP(B1657,Sheet2!$B$2:$G$96,5,FALSE))=0,"",VLOOKUP(B1657,Sheet2!$B$2:$G$96,5,FALSE))</f>
        <v/>
      </c>
      <c r="L1657" t="str">
        <f>IF(LEN(VLOOKUP(B1657,Sheet2!$B$2:$G$96,6,FALSE))=0,"",VLOOKUP(B1657,Sheet2!$B$2:$G$96,6,FALSE))</f>
        <v/>
      </c>
      <c r="M1657" t="b">
        <f t="shared" si="84"/>
        <v>0</v>
      </c>
      <c r="N1657">
        <v>153</v>
      </c>
      <c r="O1657" t="e">
        <f>VLOOKUP(A1657,Sheet2!$A$2:$G$74,5,FALSE)</f>
        <v>#N/A</v>
      </c>
    </row>
    <row r="1658" spans="1:15" x14ac:dyDescent="0.25">
      <c r="A1658" s="6" t="s">
        <v>292</v>
      </c>
      <c r="B1658" t="str">
        <f>VLOOKUP($A1658,Sheet2!$A$2:$B$200,2,FALSE)</f>
        <v>PFUnDA</v>
      </c>
      <c r="C1658" s="6" t="s">
        <v>120</v>
      </c>
      <c r="D1658" t="str">
        <f>VLOOKUP(A1658,Sheet2!$A$2:$G$200,3,FALSE)</f>
        <v>org milj</v>
      </c>
      <c r="E1658" t="str">
        <f>VLOOKUP(A1658,Sheet2!$A$2:$G$96,4,FALSE)</f>
        <v>PFAS</v>
      </c>
      <c r="F1658" s="1">
        <v>45055</v>
      </c>
      <c r="G1658" t="str">
        <f t="shared" si="85"/>
        <v>slamtank</v>
      </c>
      <c r="H1658" s="6" t="s">
        <v>119</v>
      </c>
      <c r="I1658" t="b">
        <f t="shared" si="83"/>
        <v>1</v>
      </c>
      <c r="J1658" s="9" t="s">
        <v>119</v>
      </c>
      <c r="K1658" t="str">
        <f>IF(LEN(VLOOKUP(B1658,Sheet2!$B$2:$G$96,5,FALSE))=0,"",VLOOKUP(B1658,Sheet2!$B$2:$G$96,5,FALSE))</f>
        <v/>
      </c>
      <c r="L1658" t="str">
        <f>IF(LEN(VLOOKUP(B1658,Sheet2!$B$2:$G$96,6,FALSE))=0,"",VLOOKUP(B1658,Sheet2!$B$2:$G$96,6,FALSE))</f>
        <v/>
      </c>
      <c r="M1658" t="b">
        <f t="shared" si="84"/>
        <v>0</v>
      </c>
      <c r="N1658">
        <v>153</v>
      </c>
      <c r="O1658" t="e">
        <f>VLOOKUP(A1658,Sheet2!$A$2:$G$74,5,FALSE)</f>
        <v>#N/A</v>
      </c>
    </row>
    <row r="1659" spans="1:15" x14ac:dyDescent="0.25">
      <c r="A1659" s="6" t="s">
        <v>320</v>
      </c>
      <c r="B1659" t="str">
        <f>VLOOKUP($A1659,Sheet2!$A$2:$B$200,2,FALSE)</f>
        <v>PFDoDA</v>
      </c>
      <c r="C1659" s="6" t="s">
        <v>120</v>
      </c>
      <c r="D1659" t="str">
        <f>VLOOKUP(A1659,Sheet2!$A$2:$G$200,3,FALSE)</f>
        <v>org milj</v>
      </c>
      <c r="E1659" t="str">
        <f>VLOOKUP(A1659,Sheet2!$A$2:$G$96,4,FALSE)</f>
        <v>PFAS</v>
      </c>
      <c r="F1659" s="1">
        <v>45055</v>
      </c>
      <c r="G1659" t="str">
        <f t="shared" si="85"/>
        <v>slamtank</v>
      </c>
      <c r="H1659" s="6" t="s">
        <v>119</v>
      </c>
      <c r="I1659" t="b">
        <f t="shared" si="83"/>
        <v>1</v>
      </c>
      <c r="J1659" s="9" t="s">
        <v>119</v>
      </c>
      <c r="K1659" t="str">
        <f>IF(LEN(VLOOKUP(B1659,Sheet2!$B$2:$G$96,5,FALSE))=0,"",VLOOKUP(B1659,Sheet2!$B$2:$G$96,5,FALSE))</f>
        <v/>
      </c>
      <c r="L1659" t="str">
        <f>IF(LEN(VLOOKUP(B1659,Sheet2!$B$2:$G$96,6,FALSE))=0,"",VLOOKUP(B1659,Sheet2!$B$2:$G$96,6,FALSE))</f>
        <v/>
      </c>
      <c r="M1659" t="b">
        <f t="shared" si="84"/>
        <v>0</v>
      </c>
      <c r="N1659">
        <v>153</v>
      </c>
      <c r="O1659" t="e">
        <f>VLOOKUP(A1659,Sheet2!$A$2:$G$74,5,FALSE)</f>
        <v>#N/A</v>
      </c>
    </row>
    <row r="1660" spans="1:15" x14ac:dyDescent="0.25">
      <c r="A1660" s="6" t="s">
        <v>321</v>
      </c>
      <c r="B1660" t="str">
        <f>VLOOKUP($A1660,Sheet2!$A$2:$B$200,2,FALSE)</f>
        <v>PFTrDA</v>
      </c>
      <c r="C1660" s="6" t="s">
        <v>120</v>
      </c>
      <c r="D1660" t="str">
        <f>VLOOKUP(A1660,Sheet2!$A$2:$G$200,3,FALSE)</f>
        <v>org milj</v>
      </c>
      <c r="E1660" t="str">
        <f>VLOOKUP(A1660,Sheet2!$A$2:$G$96,4,FALSE)</f>
        <v>PFAS</v>
      </c>
      <c r="F1660" s="1">
        <v>45055</v>
      </c>
      <c r="G1660" t="str">
        <f t="shared" si="85"/>
        <v>slamtank</v>
      </c>
      <c r="H1660" s="6" t="s">
        <v>119</v>
      </c>
      <c r="I1660" t="b">
        <f t="shared" si="83"/>
        <v>1</v>
      </c>
      <c r="J1660" s="9" t="s">
        <v>119</v>
      </c>
      <c r="K1660" t="str">
        <f>IF(LEN(VLOOKUP(B1660,Sheet2!$B$2:$G$96,5,FALSE))=0,"",VLOOKUP(B1660,Sheet2!$B$2:$G$96,5,FALSE))</f>
        <v/>
      </c>
      <c r="L1660" t="str">
        <f>IF(LEN(VLOOKUP(B1660,Sheet2!$B$2:$G$96,6,FALSE))=0,"",VLOOKUP(B1660,Sheet2!$B$2:$G$96,6,FALSE))</f>
        <v/>
      </c>
      <c r="M1660" t="b">
        <f t="shared" si="84"/>
        <v>0</v>
      </c>
      <c r="N1660">
        <v>153</v>
      </c>
      <c r="O1660" t="e">
        <f>VLOOKUP(A1660,Sheet2!$A$2:$G$74,5,FALSE)</f>
        <v>#N/A</v>
      </c>
    </row>
    <row r="1661" spans="1:15" x14ac:dyDescent="0.25">
      <c r="A1661" s="6" t="s">
        <v>322</v>
      </c>
      <c r="B1661" t="str">
        <f>VLOOKUP($A1661,Sheet2!$A$2:$B$200,2,FALSE)</f>
        <v>PFTeDA</v>
      </c>
      <c r="C1661" s="6" t="s">
        <v>120</v>
      </c>
      <c r="D1661" t="str">
        <f>VLOOKUP(A1661,Sheet2!$A$2:$G$200,3,FALSE)</f>
        <v>org milj</v>
      </c>
      <c r="E1661" t="str">
        <f>VLOOKUP(A1661,Sheet2!$A$2:$G$96,4,FALSE)</f>
        <v>PFAS</v>
      </c>
      <c r="F1661" s="1">
        <v>45055</v>
      </c>
      <c r="G1661" t="str">
        <f t="shared" si="85"/>
        <v>slamtank</v>
      </c>
      <c r="H1661" s="6" t="s">
        <v>119</v>
      </c>
      <c r="I1661" t="b">
        <f t="shared" si="83"/>
        <v>1</v>
      </c>
      <c r="J1661" s="9" t="s">
        <v>119</v>
      </c>
      <c r="K1661" t="str">
        <f>IF(LEN(VLOOKUP(B1661,Sheet2!$B$2:$G$96,5,FALSE))=0,"",VLOOKUP(B1661,Sheet2!$B$2:$G$96,5,FALSE))</f>
        <v/>
      </c>
      <c r="L1661" t="str">
        <f>IF(LEN(VLOOKUP(B1661,Sheet2!$B$2:$G$96,6,FALSE))=0,"",VLOOKUP(B1661,Sheet2!$B$2:$G$96,6,FALSE))</f>
        <v/>
      </c>
      <c r="M1661" t="b">
        <f t="shared" si="84"/>
        <v>0</v>
      </c>
      <c r="N1661">
        <v>153</v>
      </c>
      <c r="O1661" t="e">
        <f>VLOOKUP(A1661,Sheet2!$A$2:$G$74,5,FALSE)</f>
        <v>#N/A</v>
      </c>
    </row>
    <row r="1662" spans="1:15" x14ac:dyDescent="0.25">
      <c r="A1662" s="6" t="s">
        <v>323</v>
      </c>
      <c r="B1662" t="str">
        <f>VLOOKUP($A1662,Sheet2!$A$2:$B$200,2,FALSE)</f>
        <v>PFHxDA</v>
      </c>
      <c r="C1662" s="6" t="s">
        <v>120</v>
      </c>
      <c r="D1662" t="str">
        <f>VLOOKUP(A1662,Sheet2!$A$2:$G$200,3,FALSE)</f>
        <v>org milj</v>
      </c>
      <c r="E1662" t="str">
        <f>VLOOKUP(A1662,Sheet2!$A$2:$G$96,4,FALSE)</f>
        <v>PFAS</v>
      </c>
      <c r="F1662" s="1">
        <v>45055</v>
      </c>
      <c r="G1662" t="str">
        <f t="shared" si="85"/>
        <v>slamtank</v>
      </c>
      <c r="H1662" s="6" t="s">
        <v>119</v>
      </c>
      <c r="I1662" t="b">
        <f t="shared" si="83"/>
        <v>1</v>
      </c>
      <c r="J1662" s="9" t="s">
        <v>119</v>
      </c>
      <c r="K1662" t="str">
        <f>IF(LEN(VLOOKUP(B1662,Sheet2!$B$2:$G$96,5,FALSE))=0,"",VLOOKUP(B1662,Sheet2!$B$2:$G$96,5,FALSE))</f>
        <v/>
      </c>
      <c r="L1662" t="str">
        <f>IF(LEN(VLOOKUP(B1662,Sheet2!$B$2:$G$96,6,FALSE))=0,"",VLOOKUP(B1662,Sheet2!$B$2:$G$96,6,FALSE))</f>
        <v/>
      </c>
      <c r="M1662" t="b">
        <f t="shared" si="84"/>
        <v>0</v>
      </c>
      <c r="N1662">
        <v>153</v>
      </c>
      <c r="O1662" t="e">
        <f>VLOOKUP(A1662,Sheet2!$A$2:$G$74,5,FALSE)</f>
        <v>#N/A</v>
      </c>
    </row>
    <row r="1663" spans="1:15" x14ac:dyDescent="0.25">
      <c r="A1663" s="6" t="s">
        <v>324</v>
      </c>
      <c r="B1663" t="str">
        <f>VLOOKUP($A1663,Sheet2!$A$2:$B$200,2,FALSE)</f>
        <v>PFOcDA</v>
      </c>
      <c r="C1663" s="6" t="s">
        <v>120</v>
      </c>
      <c r="D1663" t="str">
        <f>VLOOKUP(A1663,Sheet2!$A$2:$G$200,3,FALSE)</f>
        <v>org milj</v>
      </c>
      <c r="E1663" t="str">
        <f>VLOOKUP(A1663,Sheet2!$A$2:$G$96,4,FALSE)</f>
        <v>PFAS</v>
      </c>
      <c r="F1663" s="1">
        <v>45055</v>
      </c>
      <c r="G1663" t="str">
        <f t="shared" si="85"/>
        <v>slamtank</v>
      </c>
      <c r="H1663" s="6" t="s">
        <v>119</v>
      </c>
      <c r="I1663" t="b">
        <f t="shared" si="83"/>
        <v>1</v>
      </c>
      <c r="J1663" s="9" t="s">
        <v>119</v>
      </c>
      <c r="K1663" t="str">
        <f>IF(LEN(VLOOKUP(B1663,Sheet2!$B$2:$G$96,5,FALSE))=0,"",VLOOKUP(B1663,Sheet2!$B$2:$G$96,5,FALSE))</f>
        <v/>
      </c>
      <c r="L1663" t="str">
        <f>IF(LEN(VLOOKUP(B1663,Sheet2!$B$2:$G$96,6,FALSE))=0,"",VLOOKUP(B1663,Sheet2!$B$2:$G$96,6,FALSE))</f>
        <v/>
      </c>
      <c r="M1663" t="b">
        <f t="shared" si="84"/>
        <v>0</v>
      </c>
      <c r="N1663">
        <v>153</v>
      </c>
      <c r="O1663" t="e">
        <f>VLOOKUP(A1663,Sheet2!$A$2:$G$74,5,FALSE)</f>
        <v>#N/A</v>
      </c>
    </row>
    <row r="1664" spans="1:15" x14ac:dyDescent="0.25">
      <c r="A1664" s="6" t="s">
        <v>193</v>
      </c>
      <c r="B1664" t="str">
        <f>VLOOKUP($A1664,Sheet2!$A$2:$B$200,2,FALSE)</f>
        <v>PFBS</v>
      </c>
      <c r="C1664" s="6" t="s">
        <v>120</v>
      </c>
      <c r="D1664" t="str">
        <f>VLOOKUP(A1664,Sheet2!$A$2:$G$200,3,FALSE)</f>
        <v>org milj</v>
      </c>
      <c r="E1664" t="str">
        <f>VLOOKUP(A1664,Sheet2!$A$2:$G$96,4,FALSE)</f>
        <v>PFAS</v>
      </c>
      <c r="F1664" s="1">
        <v>45055</v>
      </c>
      <c r="G1664" t="str">
        <f t="shared" si="85"/>
        <v>slamtank</v>
      </c>
      <c r="H1664" s="6" t="s">
        <v>119</v>
      </c>
      <c r="I1664" t="b">
        <f t="shared" si="83"/>
        <v>1</v>
      </c>
      <c r="J1664" s="9" t="s">
        <v>119</v>
      </c>
      <c r="K1664" t="str">
        <f>IF(LEN(VLOOKUP(B1664,Sheet2!$B$2:$G$96,5,FALSE))=0,"",VLOOKUP(B1664,Sheet2!$B$2:$G$96,5,FALSE))</f>
        <v/>
      </c>
      <c r="L1664" t="str">
        <f>IF(LEN(VLOOKUP(B1664,Sheet2!$B$2:$G$96,6,FALSE))=0,"",VLOOKUP(B1664,Sheet2!$B$2:$G$96,6,FALSE))</f>
        <v/>
      </c>
      <c r="M1664" t="b">
        <f t="shared" si="84"/>
        <v>0</v>
      </c>
      <c r="N1664">
        <v>153</v>
      </c>
      <c r="O1664" t="b">
        <f>VLOOKUP(A1664,Sheet2!$A$2:$G$74,5,FALSE)</f>
        <v>0</v>
      </c>
    </row>
    <row r="1665" spans="1:15" x14ac:dyDescent="0.25">
      <c r="A1665" s="6" t="s">
        <v>325</v>
      </c>
      <c r="B1665" t="str">
        <f>VLOOKUP($A1665,Sheet2!$A$2:$B$200,2,FALSE)</f>
        <v>PFPeS</v>
      </c>
      <c r="C1665" s="6" t="s">
        <v>120</v>
      </c>
      <c r="D1665" t="str">
        <f>VLOOKUP(A1665,Sheet2!$A$2:$G$200,3,FALSE)</f>
        <v>org milj</v>
      </c>
      <c r="E1665" t="str">
        <f>VLOOKUP(A1665,Sheet2!$A$2:$G$96,4,FALSE)</f>
        <v>PFAS</v>
      </c>
      <c r="F1665" s="1">
        <v>45055</v>
      </c>
      <c r="G1665" t="str">
        <f t="shared" si="85"/>
        <v>slamtank</v>
      </c>
      <c r="H1665" s="6" t="s">
        <v>119</v>
      </c>
      <c r="I1665" t="b">
        <f t="shared" si="83"/>
        <v>1</v>
      </c>
      <c r="J1665" s="9" t="s">
        <v>119</v>
      </c>
      <c r="K1665" t="str">
        <f>IF(LEN(VLOOKUP(B1665,Sheet2!$B$2:$G$96,5,FALSE))=0,"",VLOOKUP(B1665,Sheet2!$B$2:$G$96,5,FALSE))</f>
        <v/>
      </c>
      <c r="L1665" t="str">
        <f>IF(LEN(VLOOKUP(B1665,Sheet2!$B$2:$G$96,6,FALSE))=0,"",VLOOKUP(B1665,Sheet2!$B$2:$G$96,6,FALSE))</f>
        <v/>
      </c>
      <c r="M1665" t="b">
        <f t="shared" si="84"/>
        <v>0</v>
      </c>
      <c r="N1665">
        <v>153</v>
      </c>
      <c r="O1665" t="e">
        <f>VLOOKUP(A1665,Sheet2!$A$2:$G$74,5,FALSE)</f>
        <v>#N/A</v>
      </c>
    </row>
    <row r="1666" spans="1:15" x14ac:dyDescent="0.25">
      <c r="A1666" s="6" t="s">
        <v>326</v>
      </c>
      <c r="B1666" t="str">
        <f>VLOOKUP($A1666,Sheet2!$A$2:$B$200,2,FALSE)</f>
        <v>PFHxS</v>
      </c>
      <c r="C1666" s="6" t="s">
        <v>120</v>
      </c>
      <c r="D1666" t="str">
        <f>VLOOKUP(A1666,Sheet2!$A$2:$G$200,3,FALSE)</f>
        <v>org milj</v>
      </c>
      <c r="E1666" t="str">
        <f>VLOOKUP(A1666,Sheet2!$A$2:$G$96,4,FALSE)</f>
        <v>PFAS</v>
      </c>
      <c r="F1666" s="1">
        <v>45055</v>
      </c>
      <c r="G1666" t="str">
        <f t="shared" si="85"/>
        <v>slamtank</v>
      </c>
      <c r="H1666" s="6" t="s">
        <v>119</v>
      </c>
      <c r="I1666" t="b">
        <f t="shared" si="83"/>
        <v>1</v>
      </c>
      <c r="J1666" s="9" t="s">
        <v>119</v>
      </c>
      <c r="K1666" t="str">
        <f>IF(LEN(VLOOKUP(B1666,Sheet2!$B$2:$G$96,5,FALSE))=0,"",VLOOKUP(B1666,Sheet2!$B$2:$G$96,5,FALSE))</f>
        <v/>
      </c>
      <c r="L1666" t="str">
        <f>IF(LEN(VLOOKUP(B1666,Sheet2!$B$2:$G$96,6,FALSE))=0,"",VLOOKUP(B1666,Sheet2!$B$2:$G$96,6,FALSE))</f>
        <v/>
      </c>
      <c r="M1666" t="b">
        <f t="shared" si="84"/>
        <v>0</v>
      </c>
      <c r="N1666">
        <v>153</v>
      </c>
      <c r="O1666" t="e">
        <f>VLOOKUP(A1666,Sheet2!$A$2:$G$74,5,FALSE)</f>
        <v>#N/A</v>
      </c>
    </row>
    <row r="1667" spans="1:15" x14ac:dyDescent="0.25">
      <c r="A1667" s="6" t="s">
        <v>327</v>
      </c>
      <c r="B1667" t="str">
        <f>VLOOKUP($A1667,Sheet2!$A$2:$B$200,2,FALSE)</f>
        <v>PFHpS</v>
      </c>
      <c r="C1667" s="6" t="s">
        <v>120</v>
      </c>
      <c r="D1667" t="str">
        <f>VLOOKUP(A1667,Sheet2!$A$2:$G$200,3,FALSE)</f>
        <v>org milj</v>
      </c>
      <c r="E1667" t="str">
        <f>VLOOKUP(A1667,Sheet2!$A$2:$G$96,4,FALSE)</f>
        <v>PFAS</v>
      </c>
      <c r="F1667" s="1">
        <v>45055</v>
      </c>
      <c r="G1667" t="str">
        <f t="shared" si="85"/>
        <v>slamtank</v>
      </c>
      <c r="H1667" s="6" t="s">
        <v>119</v>
      </c>
      <c r="I1667" t="b">
        <f t="shared" si="83"/>
        <v>1</v>
      </c>
      <c r="J1667" s="9" t="s">
        <v>119</v>
      </c>
      <c r="K1667" t="str">
        <f>IF(LEN(VLOOKUP(B1667,Sheet2!$B$2:$G$96,5,FALSE))=0,"",VLOOKUP(B1667,Sheet2!$B$2:$G$96,5,FALSE))</f>
        <v/>
      </c>
      <c r="L1667" t="str">
        <f>IF(LEN(VLOOKUP(B1667,Sheet2!$B$2:$G$96,6,FALSE))=0,"",VLOOKUP(B1667,Sheet2!$B$2:$G$96,6,FALSE))</f>
        <v/>
      </c>
      <c r="M1667" t="b">
        <f t="shared" si="84"/>
        <v>0</v>
      </c>
      <c r="N1667">
        <v>153</v>
      </c>
      <c r="O1667" t="e">
        <f>VLOOKUP(A1667,Sheet2!$A$2:$G$74,5,FALSE)</f>
        <v>#N/A</v>
      </c>
    </row>
    <row r="1668" spans="1:15" x14ac:dyDescent="0.25">
      <c r="A1668" s="6" t="s">
        <v>194</v>
      </c>
      <c r="B1668" t="str">
        <f>VLOOKUP($A1668,Sheet2!$A$2:$B$200,2,FALSE)</f>
        <v>PFOS</v>
      </c>
      <c r="C1668" s="6" t="s">
        <v>120</v>
      </c>
      <c r="D1668" t="str">
        <f>VLOOKUP(A1668,Sheet2!$A$2:$G$200,3,FALSE)</f>
        <v>org milj</v>
      </c>
      <c r="E1668" t="str">
        <f>VLOOKUP(A1668,Sheet2!$A$2:$G$96,4,FALSE)</f>
        <v>PFAS</v>
      </c>
      <c r="F1668" s="1">
        <v>45055</v>
      </c>
      <c r="G1668" t="str">
        <f t="shared" si="85"/>
        <v>slamtank</v>
      </c>
      <c r="H1668" s="6" t="s">
        <v>119</v>
      </c>
      <c r="I1668" t="b">
        <f t="shared" si="83"/>
        <v>1</v>
      </c>
      <c r="J1668" s="9" t="s">
        <v>119</v>
      </c>
      <c r="K1668" t="str">
        <f>IF(LEN(VLOOKUP(B1668,Sheet2!$B$2:$G$96,5,FALSE))=0,"",VLOOKUP(B1668,Sheet2!$B$2:$G$96,5,FALSE))</f>
        <v>målekrav</v>
      </c>
      <c r="L1668" t="str">
        <f>IF(LEN(VLOOKUP(B1668,Sheet2!$B$2:$G$96,6,FALSE))=0,"",VLOOKUP(B1668,Sheet2!$B$2:$G$96,6,FALSE))</f>
        <v/>
      </c>
      <c r="M1668" t="b">
        <f t="shared" si="84"/>
        <v>0</v>
      </c>
      <c r="N1668">
        <v>153</v>
      </c>
      <c r="O1668" t="b">
        <f>VLOOKUP(A1668,Sheet2!$A$2:$G$74,5,FALSE)</f>
        <v>1</v>
      </c>
    </row>
    <row r="1669" spans="1:15" x14ac:dyDescent="0.25">
      <c r="A1669" s="6" t="s">
        <v>328</v>
      </c>
      <c r="B1669" t="str">
        <f>VLOOKUP($A1669,Sheet2!$A$2:$B$200,2,FALSE)</f>
        <v>PFNS</v>
      </c>
      <c r="C1669" s="6" t="s">
        <v>120</v>
      </c>
      <c r="D1669" t="str">
        <f>VLOOKUP(A1669,Sheet2!$A$2:$G$200,3,FALSE)</f>
        <v>org milj</v>
      </c>
      <c r="E1669" t="str">
        <f>VLOOKUP(A1669,Sheet2!$A$2:$G$96,4,FALSE)</f>
        <v>PFAS</v>
      </c>
      <c r="F1669" s="1">
        <v>45055</v>
      </c>
      <c r="G1669" t="str">
        <f t="shared" si="85"/>
        <v>slamtank</v>
      </c>
      <c r="H1669" s="6" t="s">
        <v>119</v>
      </c>
      <c r="I1669" t="b">
        <f t="shared" si="83"/>
        <v>1</v>
      </c>
      <c r="J1669" s="9" t="s">
        <v>119</v>
      </c>
      <c r="K1669" t="str">
        <f>IF(LEN(VLOOKUP(B1669,Sheet2!$B$2:$G$96,5,FALSE))=0,"",VLOOKUP(B1669,Sheet2!$B$2:$G$96,5,FALSE))</f>
        <v/>
      </c>
      <c r="L1669" t="str">
        <f>IF(LEN(VLOOKUP(B1669,Sheet2!$B$2:$G$96,6,FALSE))=0,"",VLOOKUP(B1669,Sheet2!$B$2:$G$96,6,FALSE))</f>
        <v/>
      </c>
      <c r="M1669" t="b">
        <f t="shared" si="84"/>
        <v>0</v>
      </c>
      <c r="N1669">
        <v>153</v>
      </c>
      <c r="O1669" t="e">
        <f>VLOOKUP(A1669,Sheet2!$A$2:$G$74,5,FALSE)</f>
        <v>#N/A</v>
      </c>
    </row>
    <row r="1670" spans="1:15" x14ac:dyDescent="0.25">
      <c r="A1670" s="6" t="s">
        <v>329</v>
      </c>
      <c r="B1670" t="str">
        <f>VLOOKUP($A1670,Sheet2!$A$2:$B$200,2,FALSE)</f>
        <v>PFDS</v>
      </c>
      <c r="C1670" s="6" t="s">
        <v>120</v>
      </c>
      <c r="D1670" t="str">
        <f>VLOOKUP(A1670,Sheet2!$A$2:$G$200,3,FALSE)</f>
        <v>org milj</v>
      </c>
      <c r="E1670" t="str">
        <f>VLOOKUP(A1670,Sheet2!$A$2:$G$96,4,FALSE)</f>
        <v>PFAS</v>
      </c>
      <c r="F1670" s="1">
        <v>45055</v>
      </c>
      <c r="G1670" t="str">
        <f t="shared" si="85"/>
        <v>slamtank</v>
      </c>
      <c r="H1670" s="6" t="s">
        <v>119</v>
      </c>
      <c r="I1670" t="b">
        <f t="shared" si="83"/>
        <v>1</v>
      </c>
      <c r="J1670" s="9" t="s">
        <v>119</v>
      </c>
      <c r="K1670" t="str">
        <f>IF(LEN(VLOOKUP(B1670,Sheet2!$B$2:$G$96,5,FALSE))=0,"",VLOOKUP(B1670,Sheet2!$B$2:$G$96,5,FALSE))</f>
        <v/>
      </c>
      <c r="L1670" t="str">
        <f>IF(LEN(VLOOKUP(B1670,Sheet2!$B$2:$G$96,6,FALSE))=0,"",VLOOKUP(B1670,Sheet2!$B$2:$G$96,6,FALSE))</f>
        <v/>
      </c>
      <c r="M1670" t="b">
        <f t="shared" si="84"/>
        <v>0</v>
      </c>
      <c r="N1670">
        <v>153</v>
      </c>
      <c r="O1670" t="e">
        <f>VLOOKUP(A1670,Sheet2!$A$2:$G$74,5,FALSE)</f>
        <v>#N/A</v>
      </c>
    </row>
    <row r="1671" spans="1:15" x14ac:dyDescent="0.25">
      <c r="A1671" s="6" t="s">
        <v>330</v>
      </c>
      <c r="B1671" t="str">
        <f>VLOOKUP($A1671,Sheet2!$A$2:$B$200,2,FALSE)</f>
        <v>PFDoDS</v>
      </c>
      <c r="C1671" s="6" t="s">
        <v>120</v>
      </c>
      <c r="D1671" t="str">
        <f>VLOOKUP(A1671,Sheet2!$A$2:$G$200,3,FALSE)</f>
        <v>org milj</v>
      </c>
      <c r="E1671" t="str">
        <f>VLOOKUP(A1671,Sheet2!$A$2:$G$96,4,FALSE)</f>
        <v>PFAS</v>
      </c>
      <c r="F1671" s="1">
        <v>45055</v>
      </c>
      <c r="G1671" t="str">
        <f t="shared" si="85"/>
        <v>slamtank</v>
      </c>
      <c r="H1671" s="6" t="s">
        <v>119</v>
      </c>
      <c r="I1671" t="b">
        <f t="shared" si="83"/>
        <v>1</v>
      </c>
      <c r="J1671" s="9" t="s">
        <v>119</v>
      </c>
      <c r="K1671" t="str">
        <f>IF(LEN(VLOOKUP(B1671,Sheet2!$B$2:$G$96,5,FALSE))=0,"",VLOOKUP(B1671,Sheet2!$B$2:$G$96,5,FALSE))</f>
        <v/>
      </c>
      <c r="L1671" t="str">
        <f>IF(LEN(VLOOKUP(B1671,Sheet2!$B$2:$G$96,6,FALSE))=0,"",VLOOKUP(B1671,Sheet2!$B$2:$G$96,6,FALSE))</f>
        <v/>
      </c>
      <c r="M1671" t="b">
        <f t="shared" si="84"/>
        <v>0</v>
      </c>
      <c r="N1671">
        <v>153</v>
      </c>
      <c r="O1671" t="e">
        <f>VLOOKUP(A1671,Sheet2!$A$2:$G$74,5,FALSE)</f>
        <v>#N/A</v>
      </c>
    </row>
    <row r="1672" spans="1:15" x14ac:dyDescent="0.25">
      <c r="A1672" s="6" t="s">
        <v>331</v>
      </c>
      <c r="B1672" t="str">
        <f>VLOOKUP($A1672,Sheet2!$A$2:$B$200,2,FALSE)</f>
        <v>4:2 FTS</v>
      </c>
      <c r="C1672" s="6" t="s">
        <v>120</v>
      </c>
      <c r="D1672" t="str">
        <f>VLOOKUP(A1672,Sheet2!$A$2:$G$200,3,FALSE)</f>
        <v>org milj</v>
      </c>
      <c r="E1672" t="str">
        <f>VLOOKUP(A1672,Sheet2!$A$2:$G$96,4,FALSE)</f>
        <v>PFAS</v>
      </c>
      <c r="F1672" s="1">
        <v>45055</v>
      </c>
      <c r="G1672" t="str">
        <f t="shared" si="85"/>
        <v>slamtank</v>
      </c>
      <c r="H1672" s="6" t="s">
        <v>119</v>
      </c>
      <c r="I1672" t="b">
        <f t="shared" si="83"/>
        <v>1</v>
      </c>
      <c r="J1672" s="9" t="s">
        <v>119</v>
      </c>
      <c r="K1672" t="str">
        <f>IF(LEN(VLOOKUP(B1672,Sheet2!$B$2:$G$96,5,FALSE))=0,"",VLOOKUP(B1672,Sheet2!$B$2:$G$96,5,FALSE))</f>
        <v/>
      </c>
      <c r="L1672" t="str">
        <f>IF(LEN(VLOOKUP(B1672,Sheet2!$B$2:$G$96,6,FALSE))=0,"",VLOOKUP(B1672,Sheet2!$B$2:$G$96,6,FALSE))</f>
        <v/>
      </c>
      <c r="M1672" t="b">
        <f t="shared" si="84"/>
        <v>0</v>
      </c>
      <c r="N1672">
        <v>153</v>
      </c>
      <c r="O1672" t="e">
        <f>VLOOKUP(A1672,Sheet2!$A$2:$G$74,5,FALSE)</f>
        <v>#N/A</v>
      </c>
    </row>
    <row r="1673" spans="1:15" x14ac:dyDescent="0.25">
      <c r="A1673" s="6" t="s">
        <v>48</v>
      </c>
      <c r="B1673" t="str">
        <f>VLOOKUP($A1673,Sheet2!$A$2:$B$200,2,FALSE)</f>
        <v>6:2 FTS</v>
      </c>
      <c r="C1673" s="6" t="s">
        <v>120</v>
      </c>
      <c r="D1673" t="str">
        <f>VLOOKUP(A1673,Sheet2!$A$2:$G$200,3,FALSE)</f>
        <v>org milj</v>
      </c>
      <c r="E1673" t="str">
        <f>VLOOKUP(A1673,Sheet2!$A$2:$G$96,4,FALSE)</f>
        <v>PFAS</v>
      </c>
      <c r="F1673" s="1">
        <v>45055</v>
      </c>
      <c r="G1673" t="str">
        <f t="shared" si="85"/>
        <v>slamtank</v>
      </c>
      <c r="H1673" s="6" t="s">
        <v>119</v>
      </c>
      <c r="I1673" t="b">
        <f t="shared" si="83"/>
        <v>1</v>
      </c>
      <c r="J1673" s="9" t="s">
        <v>119</v>
      </c>
      <c r="K1673" t="str">
        <f>IF(LEN(VLOOKUP(B1673,Sheet2!$B$2:$G$96,5,FALSE))=0,"",VLOOKUP(B1673,Sheet2!$B$2:$G$96,5,FALSE))</f>
        <v/>
      </c>
      <c r="L1673" t="str">
        <f>IF(LEN(VLOOKUP(B1673,Sheet2!$B$2:$G$96,6,FALSE))=0,"",VLOOKUP(B1673,Sheet2!$B$2:$G$96,6,FALSE))</f>
        <v/>
      </c>
      <c r="M1673" t="b">
        <f t="shared" si="84"/>
        <v>0</v>
      </c>
      <c r="N1673">
        <v>153</v>
      </c>
      <c r="O1673" t="b">
        <f>VLOOKUP(A1673,Sheet2!$A$2:$G$74,5,FALSE)</f>
        <v>0</v>
      </c>
    </row>
    <row r="1674" spans="1:15" x14ac:dyDescent="0.25">
      <c r="A1674" s="6" t="s">
        <v>332</v>
      </c>
      <c r="B1674" t="str">
        <f>VLOOKUP($A1674,Sheet2!$A$2:$B$200,2,FALSE)</f>
        <v>8:2 FTS</v>
      </c>
      <c r="C1674" s="6" t="s">
        <v>120</v>
      </c>
      <c r="D1674" t="str">
        <f>VLOOKUP(A1674,Sheet2!$A$2:$G$200,3,FALSE)</f>
        <v>org milj</v>
      </c>
      <c r="E1674" t="str">
        <f>VLOOKUP(A1674,Sheet2!$A$2:$G$96,4,FALSE)</f>
        <v>PFAS</v>
      </c>
      <c r="F1674" s="1">
        <v>45055</v>
      </c>
      <c r="G1674" t="str">
        <f t="shared" si="85"/>
        <v>slamtank</v>
      </c>
      <c r="H1674" s="6" t="s">
        <v>119</v>
      </c>
      <c r="I1674" t="b">
        <f t="shared" si="83"/>
        <v>1</v>
      </c>
      <c r="J1674" s="9" t="s">
        <v>119</v>
      </c>
      <c r="K1674" t="str">
        <f>IF(LEN(VLOOKUP(B1674,Sheet2!$B$2:$G$96,5,FALSE))=0,"",VLOOKUP(B1674,Sheet2!$B$2:$G$96,5,FALSE))</f>
        <v/>
      </c>
      <c r="L1674" t="str">
        <f>IF(LEN(VLOOKUP(B1674,Sheet2!$B$2:$G$96,6,FALSE))=0,"",VLOOKUP(B1674,Sheet2!$B$2:$G$96,6,FALSE))</f>
        <v/>
      </c>
      <c r="M1674" t="b">
        <f t="shared" si="84"/>
        <v>0</v>
      </c>
      <c r="N1674">
        <v>153</v>
      </c>
      <c r="O1674" t="e">
        <f>VLOOKUP(A1674,Sheet2!$A$2:$G$74,5,FALSE)</f>
        <v>#N/A</v>
      </c>
    </row>
    <row r="1675" spans="1:15" x14ac:dyDescent="0.25">
      <c r="A1675" s="6" t="s">
        <v>333</v>
      </c>
      <c r="B1675" t="str">
        <f>VLOOKUP($A1675,Sheet2!$A$2:$B$200,2,FALSE)</f>
        <v>10:2 FTS</v>
      </c>
      <c r="C1675" s="6" t="s">
        <v>120</v>
      </c>
      <c r="D1675" t="str">
        <f>VLOOKUP(A1675,Sheet2!$A$2:$G$200,3,FALSE)</f>
        <v>org milj</v>
      </c>
      <c r="E1675" t="str">
        <f>VLOOKUP(A1675,Sheet2!$A$2:$G$96,4,FALSE)</f>
        <v>PFAS</v>
      </c>
      <c r="F1675" s="1">
        <v>45055</v>
      </c>
      <c r="G1675" t="str">
        <f t="shared" si="85"/>
        <v>slamtank</v>
      </c>
      <c r="H1675" s="6" t="s">
        <v>119</v>
      </c>
      <c r="I1675" t="b">
        <f t="shared" si="83"/>
        <v>1</v>
      </c>
      <c r="J1675" s="9" t="s">
        <v>119</v>
      </c>
      <c r="K1675" t="str">
        <f>IF(LEN(VLOOKUP(B1675,Sheet2!$B$2:$G$96,5,FALSE))=0,"",VLOOKUP(B1675,Sheet2!$B$2:$G$96,5,FALSE))</f>
        <v/>
      </c>
      <c r="L1675" t="str">
        <f>IF(LEN(VLOOKUP(B1675,Sheet2!$B$2:$G$96,6,FALSE))=0,"",VLOOKUP(B1675,Sheet2!$B$2:$G$96,6,FALSE))</f>
        <v/>
      </c>
      <c r="M1675" t="b">
        <f t="shared" si="84"/>
        <v>0</v>
      </c>
      <c r="N1675">
        <v>153</v>
      </c>
      <c r="O1675" t="e">
        <f>VLOOKUP(A1675,Sheet2!$A$2:$G$74,5,FALSE)</f>
        <v>#N/A</v>
      </c>
    </row>
    <row r="1676" spans="1:15" x14ac:dyDescent="0.25">
      <c r="A1676" s="6" t="s">
        <v>334</v>
      </c>
      <c r="B1676" t="str">
        <f>VLOOKUP($A1676,Sheet2!$A$2:$B$200,2,FALSE)</f>
        <v>PFOSA</v>
      </c>
      <c r="C1676" s="6" t="s">
        <v>120</v>
      </c>
      <c r="D1676" t="str">
        <f>VLOOKUP(A1676,Sheet2!$A$2:$G$200,3,FALSE)</f>
        <v>org milj</v>
      </c>
      <c r="E1676" t="str">
        <f>VLOOKUP(A1676,Sheet2!$A$2:$G$96,4,FALSE)</f>
        <v>PFAS</v>
      </c>
      <c r="F1676" s="1">
        <v>45055</v>
      </c>
      <c r="G1676" t="str">
        <f t="shared" si="85"/>
        <v>slamtank</v>
      </c>
      <c r="H1676" s="6" t="s">
        <v>119</v>
      </c>
      <c r="I1676" t="b">
        <f t="shared" si="83"/>
        <v>1</v>
      </c>
      <c r="J1676" s="9" t="s">
        <v>119</v>
      </c>
      <c r="K1676" t="str">
        <f>IF(LEN(VLOOKUP(B1676,Sheet2!$B$2:$G$96,5,FALSE))=0,"",VLOOKUP(B1676,Sheet2!$B$2:$G$96,5,FALSE))</f>
        <v/>
      </c>
      <c r="L1676" t="str">
        <f>IF(LEN(VLOOKUP(B1676,Sheet2!$B$2:$G$96,6,FALSE))=0,"",VLOOKUP(B1676,Sheet2!$B$2:$G$96,6,FALSE))</f>
        <v/>
      </c>
      <c r="M1676" t="b">
        <f t="shared" si="84"/>
        <v>0</v>
      </c>
      <c r="N1676">
        <v>153</v>
      </c>
      <c r="O1676" t="e">
        <f>VLOOKUP(A1676,Sheet2!$A$2:$G$74,5,FALSE)</f>
        <v>#N/A</v>
      </c>
    </row>
    <row r="1677" spans="1:15" x14ac:dyDescent="0.25">
      <c r="A1677" s="6" t="s">
        <v>335</v>
      </c>
      <c r="B1677" t="str">
        <f>VLOOKUP($A1677,Sheet2!$A$2:$B$200,2,FALSE)</f>
        <v>MeFOSA</v>
      </c>
      <c r="C1677" s="6" t="s">
        <v>120</v>
      </c>
      <c r="D1677" t="str">
        <f>VLOOKUP(A1677,Sheet2!$A$2:$G$200,3,FALSE)</f>
        <v>org milj</v>
      </c>
      <c r="E1677" t="e">
        <f>VLOOKUP(A1677,Sheet2!$A$2:$G$96,4,FALSE)</f>
        <v>#N/A</v>
      </c>
      <c r="F1677" s="1">
        <v>45055</v>
      </c>
      <c r="G1677" t="str">
        <f t="shared" si="85"/>
        <v>slamtank</v>
      </c>
      <c r="H1677" s="6" t="s">
        <v>119</v>
      </c>
      <c r="I1677" t="b">
        <f t="shared" si="83"/>
        <v>1</v>
      </c>
      <c r="J1677" s="9" t="s">
        <v>119</v>
      </c>
      <c r="K1677" t="e">
        <f>IF(LEN(VLOOKUP(B1677,Sheet2!$B$2:$G$96,5,FALSE))=0,"",VLOOKUP(B1677,Sheet2!$B$2:$G$96,5,FALSE))</f>
        <v>#N/A</v>
      </c>
      <c r="L1677" t="e">
        <f>IF(LEN(VLOOKUP(B1677,Sheet2!$B$2:$G$96,6,FALSE))=0,"",VLOOKUP(B1677,Sheet2!$B$2:$G$96,6,FALSE))</f>
        <v>#N/A</v>
      </c>
      <c r="M1677" t="e">
        <f t="shared" si="84"/>
        <v>#N/A</v>
      </c>
      <c r="N1677">
        <v>153</v>
      </c>
      <c r="O1677" t="e">
        <f>VLOOKUP(A1677,Sheet2!$A$2:$G$74,5,FALSE)</f>
        <v>#N/A</v>
      </c>
    </row>
    <row r="1678" spans="1:15" x14ac:dyDescent="0.25">
      <c r="A1678" s="6" t="s">
        <v>336</v>
      </c>
      <c r="B1678" t="str">
        <f>VLOOKUP($A1678,Sheet2!$A$2:$B$200,2,FALSE)</f>
        <v>EtFOSA</v>
      </c>
      <c r="C1678" s="6" t="s">
        <v>120</v>
      </c>
      <c r="D1678" t="str">
        <f>VLOOKUP(A1678,Sheet2!$A$2:$G$200,3,FALSE)</f>
        <v>org milj</v>
      </c>
      <c r="E1678" t="e">
        <f>VLOOKUP(A1678,Sheet2!$A$2:$G$96,4,FALSE)</f>
        <v>#N/A</v>
      </c>
      <c r="F1678" s="1">
        <v>45055</v>
      </c>
      <c r="G1678" t="str">
        <f t="shared" si="85"/>
        <v>slamtank</v>
      </c>
      <c r="H1678" s="6" t="s">
        <v>119</v>
      </c>
      <c r="I1678" t="b">
        <f t="shared" si="83"/>
        <v>1</v>
      </c>
      <c r="J1678" s="9" t="s">
        <v>119</v>
      </c>
      <c r="K1678" t="e">
        <f>IF(LEN(VLOOKUP(B1678,Sheet2!$B$2:$G$96,5,FALSE))=0,"",VLOOKUP(B1678,Sheet2!$B$2:$G$96,5,FALSE))</f>
        <v>#N/A</v>
      </c>
      <c r="L1678" t="e">
        <f>IF(LEN(VLOOKUP(B1678,Sheet2!$B$2:$G$96,6,FALSE))=0,"",VLOOKUP(B1678,Sheet2!$B$2:$G$96,6,FALSE))</f>
        <v>#N/A</v>
      </c>
      <c r="M1678" t="e">
        <f t="shared" si="84"/>
        <v>#N/A</v>
      </c>
      <c r="N1678">
        <v>153</v>
      </c>
      <c r="O1678" t="e">
        <f>VLOOKUP(A1678,Sheet2!$A$2:$G$74,5,FALSE)</f>
        <v>#N/A</v>
      </c>
    </row>
    <row r="1679" spans="1:15" x14ac:dyDescent="0.25">
      <c r="A1679" s="6" t="s">
        <v>337</v>
      </c>
      <c r="B1679" t="str">
        <f>VLOOKUP($A1679,Sheet2!$A$2:$B$200,2,FALSE)</f>
        <v>MeFOSE</v>
      </c>
      <c r="C1679" s="6" t="s">
        <v>120</v>
      </c>
      <c r="D1679" t="str">
        <f>VLOOKUP(A1679,Sheet2!$A$2:$G$200,3,FALSE)</f>
        <v>org milj</v>
      </c>
      <c r="E1679" t="e">
        <f>VLOOKUP(A1679,Sheet2!$A$2:$G$96,4,FALSE)</f>
        <v>#N/A</v>
      </c>
      <c r="F1679" s="1">
        <v>45055</v>
      </c>
      <c r="G1679" t="str">
        <f t="shared" si="85"/>
        <v>slamtank</v>
      </c>
      <c r="H1679" s="6" t="s">
        <v>119</v>
      </c>
      <c r="I1679" t="b">
        <f t="shared" si="83"/>
        <v>1</v>
      </c>
      <c r="J1679" s="9" t="s">
        <v>119</v>
      </c>
      <c r="K1679" t="e">
        <f>IF(LEN(VLOOKUP(B1679,Sheet2!$B$2:$G$96,5,FALSE))=0,"",VLOOKUP(B1679,Sheet2!$B$2:$G$96,5,FALSE))</f>
        <v>#N/A</v>
      </c>
      <c r="L1679" t="e">
        <f>IF(LEN(VLOOKUP(B1679,Sheet2!$B$2:$G$96,6,FALSE))=0,"",VLOOKUP(B1679,Sheet2!$B$2:$G$96,6,FALSE))</f>
        <v>#N/A</v>
      </c>
      <c r="M1679" t="e">
        <f t="shared" si="84"/>
        <v>#N/A</v>
      </c>
      <c r="N1679">
        <v>153</v>
      </c>
      <c r="O1679" t="e">
        <f>VLOOKUP(A1679,Sheet2!$A$2:$G$74,5,FALSE)</f>
        <v>#N/A</v>
      </c>
    </row>
    <row r="1680" spans="1:15" x14ac:dyDescent="0.25">
      <c r="A1680" s="6" t="s">
        <v>338</v>
      </c>
      <c r="B1680" t="str">
        <f>VLOOKUP($A1680,Sheet2!$A$2:$B$200,2,FALSE)</f>
        <v>EtFOSE</v>
      </c>
      <c r="C1680" s="6" t="s">
        <v>120</v>
      </c>
      <c r="D1680" t="str">
        <f>VLOOKUP(A1680,Sheet2!$A$2:$G$200,3,FALSE)</f>
        <v>org milj</v>
      </c>
      <c r="E1680" t="e">
        <f>VLOOKUP(A1680,Sheet2!$A$2:$G$96,4,FALSE)</f>
        <v>#N/A</v>
      </c>
      <c r="F1680" s="1">
        <v>45055</v>
      </c>
      <c r="G1680" t="str">
        <f t="shared" si="85"/>
        <v>slamtank</v>
      </c>
      <c r="H1680" s="6" t="s">
        <v>119</v>
      </c>
      <c r="I1680" t="b">
        <f t="shared" si="83"/>
        <v>1</v>
      </c>
      <c r="J1680" s="9" t="s">
        <v>119</v>
      </c>
      <c r="K1680" t="e">
        <f>IF(LEN(VLOOKUP(B1680,Sheet2!$B$2:$G$96,5,FALSE))=0,"",VLOOKUP(B1680,Sheet2!$B$2:$G$96,5,FALSE))</f>
        <v>#N/A</v>
      </c>
      <c r="L1680" t="e">
        <f>IF(LEN(VLOOKUP(B1680,Sheet2!$B$2:$G$96,6,FALSE))=0,"",VLOOKUP(B1680,Sheet2!$B$2:$G$96,6,FALSE))</f>
        <v>#N/A</v>
      </c>
      <c r="M1680" t="e">
        <f t="shared" si="84"/>
        <v>#N/A</v>
      </c>
      <c r="N1680">
        <v>153</v>
      </c>
      <c r="O1680" t="e">
        <f>VLOOKUP(A1680,Sheet2!$A$2:$G$74,5,FALSE)</f>
        <v>#N/A</v>
      </c>
    </row>
    <row r="1681" spans="1:15" x14ac:dyDescent="0.25">
      <c r="A1681" s="6" t="s">
        <v>339</v>
      </c>
      <c r="B1681" t="str">
        <f>VLOOKUP($A1681,Sheet2!$A$2:$B$200,2,FALSE)</f>
        <v>FOSAA</v>
      </c>
      <c r="C1681" s="6" t="s">
        <v>120</v>
      </c>
      <c r="D1681" t="str">
        <f>VLOOKUP(A1681,Sheet2!$A$2:$G$200,3,FALSE)</f>
        <v>org milj</v>
      </c>
      <c r="E1681" t="e">
        <f>VLOOKUP(A1681,Sheet2!$A$2:$G$96,4,FALSE)</f>
        <v>#N/A</v>
      </c>
      <c r="F1681" s="1">
        <v>45055</v>
      </c>
      <c r="G1681" t="str">
        <f t="shared" si="85"/>
        <v>slamtank</v>
      </c>
      <c r="H1681" s="6" t="s">
        <v>119</v>
      </c>
      <c r="I1681" t="b">
        <f t="shared" si="83"/>
        <v>1</v>
      </c>
      <c r="J1681" s="9" t="s">
        <v>119</v>
      </c>
      <c r="K1681" t="e">
        <f>IF(LEN(VLOOKUP(B1681,Sheet2!$B$2:$G$96,5,FALSE))=0,"",VLOOKUP(B1681,Sheet2!$B$2:$G$96,5,FALSE))</f>
        <v>#N/A</v>
      </c>
      <c r="L1681" t="e">
        <f>IF(LEN(VLOOKUP(B1681,Sheet2!$B$2:$G$96,6,FALSE))=0,"",VLOOKUP(B1681,Sheet2!$B$2:$G$96,6,FALSE))</f>
        <v>#N/A</v>
      </c>
      <c r="M1681" t="e">
        <f t="shared" si="84"/>
        <v>#N/A</v>
      </c>
      <c r="N1681">
        <v>153</v>
      </c>
      <c r="O1681" t="e">
        <f>VLOOKUP(A1681,Sheet2!$A$2:$G$74,5,FALSE)</f>
        <v>#N/A</v>
      </c>
    </row>
    <row r="1682" spans="1:15" x14ac:dyDescent="0.25">
      <c r="A1682" s="6" t="s">
        <v>340</v>
      </c>
      <c r="B1682" t="str">
        <f>VLOOKUP($A1682,Sheet2!$A$2:$B$200,2,FALSE)</f>
        <v>MeFOSAA</v>
      </c>
      <c r="C1682" s="6" t="s">
        <v>120</v>
      </c>
      <c r="D1682" t="str">
        <f>VLOOKUP(A1682,Sheet2!$A$2:$G$200,3,FALSE)</f>
        <v>org milj</v>
      </c>
      <c r="E1682" t="e">
        <f>VLOOKUP(A1682,Sheet2!$A$2:$G$96,4,FALSE)</f>
        <v>#N/A</v>
      </c>
      <c r="F1682" s="1">
        <v>45055</v>
      </c>
      <c r="G1682" t="str">
        <f t="shared" si="85"/>
        <v>slamtank</v>
      </c>
      <c r="H1682" s="6" t="s">
        <v>119</v>
      </c>
      <c r="I1682" t="b">
        <f t="shared" si="83"/>
        <v>1</v>
      </c>
      <c r="J1682" s="9" t="s">
        <v>119</v>
      </c>
      <c r="K1682" t="e">
        <f>IF(LEN(VLOOKUP(B1682,Sheet2!$B$2:$G$96,5,FALSE))=0,"",VLOOKUP(B1682,Sheet2!$B$2:$G$96,5,FALSE))</f>
        <v>#N/A</v>
      </c>
      <c r="L1682" t="e">
        <f>IF(LEN(VLOOKUP(B1682,Sheet2!$B$2:$G$96,6,FALSE))=0,"",VLOOKUP(B1682,Sheet2!$B$2:$G$96,6,FALSE))</f>
        <v>#N/A</v>
      </c>
      <c r="M1682" t="e">
        <f t="shared" si="84"/>
        <v>#N/A</v>
      </c>
      <c r="N1682">
        <v>153</v>
      </c>
      <c r="O1682" t="e">
        <f>VLOOKUP(A1682,Sheet2!$A$2:$G$74,5,FALSE)</f>
        <v>#N/A</v>
      </c>
    </row>
    <row r="1683" spans="1:15" x14ac:dyDescent="0.25">
      <c r="A1683" s="6" t="s">
        <v>341</v>
      </c>
      <c r="B1683" t="str">
        <f>VLOOKUP($A1683,Sheet2!$A$2:$B$200,2,FALSE)</f>
        <v>EtFOSAA</v>
      </c>
      <c r="C1683" s="6" t="s">
        <v>120</v>
      </c>
      <c r="D1683" t="str">
        <f>VLOOKUP(A1683,Sheet2!$A$2:$G$200,3,FALSE)</f>
        <v>org milj</v>
      </c>
      <c r="E1683" t="e">
        <f>VLOOKUP(A1683,Sheet2!$A$2:$G$96,4,FALSE)</f>
        <v>#N/A</v>
      </c>
      <c r="F1683" s="1">
        <v>45055</v>
      </c>
      <c r="G1683" t="str">
        <f t="shared" si="85"/>
        <v>slamtank</v>
      </c>
      <c r="H1683" s="6" t="s">
        <v>119</v>
      </c>
      <c r="I1683" t="b">
        <f t="shared" si="83"/>
        <v>1</v>
      </c>
      <c r="J1683" s="9" t="s">
        <v>119</v>
      </c>
      <c r="K1683" t="e">
        <f>IF(LEN(VLOOKUP(B1683,Sheet2!$B$2:$G$96,5,FALSE))=0,"",VLOOKUP(B1683,Sheet2!$B$2:$G$96,5,FALSE))</f>
        <v>#N/A</v>
      </c>
      <c r="L1683" t="e">
        <f>IF(LEN(VLOOKUP(B1683,Sheet2!$B$2:$G$96,6,FALSE))=0,"",VLOOKUP(B1683,Sheet2!$B$2:$G$96,6,FALSE))</f>
        <v>#N/A</v>
      </c>
      <c r="M1683" t="e">
        <f t="shared" si="84"/>
        <v>#N/A</v>
      </c>
      <c r="N1683">
        <v>153</v>
      </c>
      <c r="O1683" t="e">
        <f>VLOOKUP(A1683,Sheet2!$A$2:$G$74,5,FALSE)</f>
        <v>#N/A</v>
      </c>
    </row>
    <row r="1684" spans="1:15" x14ac:dyDescent="0.25">
      <c r="A1684" s="6" t="s">
        <v>263</v>
      </c>
      <c r="B1684" t="str">
        <f>VLOOKUP($A1684,Sheet2!$A$2:$B$200,2,FALSE)</f>
        <v>HPFHpA</v>
      </c>
      <c r="C1684" s="6" t="s">
        <v>120</v>
      </c>
      <c r="D1684" t="str">
        <f>VLOOKUP(A1684,Sheet2!$A$2:$G$200,3,FALSE)</f>
        <v>org milj</v>
      </c>
      <c r="E1684" t="e">
        <f>VLOOKUP(A1684,Sheet2!$A$2:$G$96,4,FALSE)</f>
        <v>#N/A</v>
      </c>
      <c r="F1684" s="1">
        <v>45055</v>
      </c>
      <c r="G1684" t="str">
        <f t="shared" si="85"/>
        <v>slamtank</v>
      </c>
      <c r="H1684" s="6" t="s">
        <v>119</v>
      </c>
      <c r="I1684" t="b">
        <f t="shared" si="83"/>
        <v>1</v>
      </c>
      <c r="J1684" s="9" t="s">
        <v>119</v>
      </c>
      <c r="K1684" t="e">
        <f>IF(LEN(VLOOKUP(B1684,Sheet2!$B$2:$G$96,5,FALSE))=0,"",VLOOKUP(B1684,Sheet2!$B$2:$G$96,5,FALSE))</f>
        <v>#N/A</v>
      </c>
      <c r="L1684" t="e">
        <f>IF(LEN(VLOOKUP(B1684,Sheet2!$B$2:$G$96,6,FALSE))=0,"",VLOOKUP(B1684,Sheet2!$B$2:$G$96,6,FALSE))</f>
        <v>#N/A</v>
      </c>
      <c r="M1684" t="e">
        <f t="shared" si="84"/>
        <v>#N/A</v>
      </c>
      <c r="N1684">
        <v>153</v>
      </c>
      <c r="O1684" t="e">
        <f>VLOOKUP(A1684,Sheet2!$A$2:$G$74,5,FALSE)</f>
        <v>#N/A</v>
      </c>
    </row>
    <row r="1685" spans="1:15" x14ac:dyDescent="0.25">
      <c r="A1685" s="6" t="s">
        <v>264</v>
      </c>
      <c r="B1685" t="str">
        <f>VLOOKUP($A1685,Sheet2!$A$2:$B$200,2,FALSE)</f>
        <v>PF-3,7-DMOA</v>
      </c>
      <c r="C1685" s="6" t="s">
        <v>120</v>
      </c>
      <c r="D1685" t="str">
        <f>VLOOKUP(A1685,Sheet2!$A$2:$G$200,3,FALSE)</f>
        <v>org milj</v>
      </c>
      <c r="E1685" t="e">
        <f>VLOOKUP(A1685,Sheet2!$A$2:$G$96,4,FALSE)</f>
        <v>#N/A</v>
      </c>
      <c r="F1685" s="1">
        <v>45055</v>
      </c>
      <c r="G1685" t="str">
        <f t="shared" si="85"/>
        <v>slamtank</v>
      </c>
      <c r="H1685" s="6" t="s">
        <v>119</v>
      </c>
      <c r="I1685" t="b">
        <f t="shared" si="83"/>
        <v>1</v>
      </c>
      <c r="J1685" s="9" t="s">
        <v>119</v>
      </c>
      <c r="K1685" t="e">
        <f>IF(LEN(VLOOKUP(B1685,Sheet2!$B$2:$G$96,5,FALSE))=0,"",VLOOKUP(B1685,Sheet2!$B$2:$G$96,5,FALSE))</f>
        <v>#N/A</v>
      </c>
      <c r="L1685" t="e">
        <f>IF(LEN(VLOOKUP(B1685,Sheet2!$B$2:$G$96,6,FALSE))=0,"",VLOOKUP(B1685,Sheet2!$B$2:$G$96,6,FALSE))</f>
        <v>#N/A</v>
      </c>
      <c r="M1685" t="e">
        <f t="shared" si="84"/>
        <v>#N/A</v>
      </c>
      <c r="N1685">
        <v>153</v>
      </c>
      <c r="O1685" t="e">
        <f>VLOOKUP(A1685,Sheet2!$A$2:$G$74,5,FALSE)</f>
        <v>#N/A</v>
      </c>
    </row>
    <row r="1686" spans="1:15" x14ac:dyDescent="0.25">
      <c r="A1686" s="6" t="s">
        <v>265</v>
      </c>
      <c r="B1686" t="str">
        <f>VLOOKUP($A1686,Sheet2!$A$2:$B$200,2,FALSE)</f>
        <v>PFDS</v>
      </c>
      <c r="C1686" s="6" t="s">
        <v>120</v>
      </c>
      <c r="D1686" t="str">
        <f>VLOOKUP(A1686,Sheet2!$A$2:$G$200,3,FALSE)</f>
        <v>org milj</v>
      </c>
      <c r="E1686" t="e">
        <f>VLOOKUP(A1686,Sheet2!$A$2:$G$96,4,FALSE)</f>
        <v>#N/A</v>
      </c>
      <c r="F1686" s="1">
        <v>45055</v>
      </c>
      <c r="G1686" t="str">
        <f t="shared" si="85"/>
        <v>slamtank</v>
      </c>
      <c r="H1686" s="6" t="s">
        <v>119</v>
      </c>
      <c r="I1686" t="b">
        <f t="shared" si="83"/>
        <v>1</v>
      </c>
      <c r="J1686" s="9" t="s">
        <v>119</v>
      </c>
      <c r="K1686" t="str">
        <f>IF(LEN(VLOOKUP(B1686,Sheet2!$B$2:$G$96,5,FALSE))=0,"",VLOOKUP(B1686,Sheet2!$B$2:$G$96,5,FALSE))</f>
        <v/>
      </c>
      <c r="L1686" t="str">
        <f>IF(LEN(VLOOKUP(B1686,Sheet2!$B$2:$G$96,6,FALSE))=0,"",VLOOKUP(B1686,Sheet2!$B$2:$G$96,6,FALSE))</f>
        <v/>
      </c>
      <c r="M1686" t="b">
        <f t="shared" si="84"/>
        <v>0</v>
      </c>
      <c r="N1686">
        <v>153</v>
      </c>
      <c r="O1686" t="e">
        <f>VLOOKUP(A1686,Sheet2!$A$2:$G$74,5,FALSE)</f>
        <v>#N/A</v>
      </c>
    </row>
    <row r="1687" spans="1:15" x14ac:dyDescent="0.25">
      <c r="A1687" s="6" t="s">
        <v>342</v>
      </c>
      <c r="B1687" t="str">
        <f>VLOOKUP($A1687,Sheet2!$A$2:$B$200,2,FALSE)</f>
        <v>PFTrDS</v>
      </c>
      <c r="C1687" s="6" t="s">
        <v>120</v>
      </c>
      <c r="D1687" t="str">
        <f>VLOOKUP(A1687,Sheet2!$A$2:$G$200,3,FALSE)</f>
        <v>org milj</v>
      </c>
      <c r="E1687" t="e">
        <f>VLOOKUP(A1687,Sheet2!$A$2:$G$96,4,FALSE)</f>
        <v>#N/A</v>
      </c>
      <c r="F1687" s="1">
        <v>45055</v>
      </c>
      <c r="G1687" t="str">
        <f t="shared" si="85"/>
        <v>slamtank</v>
      </c>
      <c r="H1687" s="6" t="s">
        <v>119</v>
      </c>
      <c r="I1687" t="b">
        <f t="shared" si="83"/>
        <v>1</v>
      </c>
      <c r="J1687" s="9" t="s">
        <v>119</v>
      </c>
      <c r="K1687" t="e">
        <f>IF(LEN(VLOOKUP(B1687,Sheet2!$B$2:$G$96,5,FALSE))=0,"",VLOOKUP(B1687,Sheet2!$B$2:$G$96,5,FALSE))</f>
        <v>#N/A</v>
      </c>
      <c r="L1687" t="e">
        <f>IF(LEN(VLOOKUP(B1687,Sheet2!$B$2:$G$96,6,FALSE))=0,"",VLOOKUP(B1687,Sheet2!$B$2:$G$96,6,FALSE))</f>
        <v>#N/A</v>
      </c>
      <c r="M1687" t="e">
        <f t="shared" si="84"/>
        <v>#N/A</v>
      </c>
      <c r="N1687">
        <v>153</v>
      </c>
      <c r="O1687" t="e">
        <f>VLOOKUP(A1687,Sheet2!$A$2:$G$74,5,FALSE)</f>
        <v>#N/A</v>
      </c>
    </row>
    <row r="1688" spans="1:15" x14ac:dyDescent="0.25">
      <c r="A1688" s="6" t="s">
        <v>343</v>
      </c>
      <c r="B1688" t="str">
        <f>VLOOKUP($A1688,Sheet2!$A$2:$B$200,2,FALSE)</f>
        <v>PFMBA</v>
      </c>
      <c r="C1688" s="6" t="s">
        <v>120</v>
      </c>
      <c r="D1688" t="str">
        <f>VLOOKUP(A1688,Sheet2!$A$2:$G$200,3,FALSE)</f>
        <v>org milj</v>
      </c>
      <c r="E1688" t="e">
        <f>VLOOKUP(A1688,Sheet2!$A$2:$G$96,4,FALSE)</f>
        <v>#N/A</v>
      </c>
      <c r="F1688" s="1">
        <v>45055</v>
      </c>
      <c r="G1688" t="str">
        <f t="shared" si="85"/>
        <v>slamtank</v>
      </c>
      <c r="H1688" s="6" t="s">
        <v>119</v>
      </c>
      <c r="I1688" t="b">
        <f t="shared" si="83"/>
        <v>1</v>
      </c>
      <c r="J1688" s="9" t="s">
        <v>119</v>
      </c>
      <c r="K1688" t="e">
        <f>IF(LEN(VLOOKUP(B1688,Sheet2!$B$2:$G$96,5,FALSE))=0,"",VLOOKUP(B1688,Sheet2!$B$2:$G$96,5,FALSE))</f>
        <v>#N/A</v>
      </c>
      <c r="L1688" t="e">
        <f>IF(LEN(VLOOKUP(B1688,Sheet2!$B$2:$G$96,6,FALSE))=0,"",VLOOKUP(B1688,Sheet2!$B$2:$G$96,6,FALSE))</f>
        <v>#N/A</v>
      </c>
      <c r="M1688" t="e">
        <f t="shared" si="84"/>
        <v>#N/A</v>
      </c>
      <c r="N1688">
        <v>153</v>
      </c>
      <c r="O1688" t="e">
        <f>VLOOKUP(A1688,Sheet2!$A$2:$G$74,5,FALSE)</f>
        <v>#N/A</v>
      </c>
    </row>
    <row r="1689" spans="1:15" x14ac:dyDescent="0.25">
      <c r="A1689" s="6" t="s">
        <v>344</v>
      </c>
      <c r="B1689" t="str">
        <f>VLOOKUP($A1689,Sheet2!$A$2:$B$200,2,FALSE)</f>
        <v>PFMPA</v>
      </c>
      <c r="C1689" s="6" t="s">
        <v>120</v>
      </c>
      <c r="D1689" t="str">
        <f>VLOOKUP(A1689,Sheet2!$A$2:$G$200,3,FALSE)</f>
        <v>org milj</v>
      </c>
      <c r="E1689" t="e">
        <f>VLOOKUP(A1689,Sheet2!$A$2:$G$96,4,FALSE)</f>
        <v>#N/A</v>
      </c>
      <c r="F1689" s="1">
        <v>45055</v>
      </c>
      <c r="G1689" t="str">
        <f t="shared" si="85"/>
        <v>slamtank</v>
      </c>
      <c r="H1689" s="6" t="s">
        <v>119</v>
      </c>
      <c r="I1689" t="b">
        <f t="shared" si="83"/>
        <v>1</v>
      </c>
      <c r="J1689" s="9" t="s">
        <v>119</v>
      </c>
      <c r="K1689" t="e">
        <f>IF(LEN(VLOOKUP(B1689,Sheet2!$B$2:$G$96,5,FALSE))=0,"",VLOOKUP(B1689,Sheet2!$B$2:$G$96,5,FALSE))</f>
        <v>#N/A</v>
      </c>
      <c r="L1689" t="e">
        <f>IF(LEN(VLOOKUP(B1689,Sheet2!$B$2:$G$96,6,FALSE))=0,"",VLOOKUP(B1689,Sheet2!$B$2:$G$96,6,FALSE))</f>
        <v>#N/A</v>
      </c>
      <c r="M1689" t="e">
        <f t="shared" si="84"/>
        <v>#N/A</v>
      </c>
      <c r="N1689">
        <v>153</v>
      </c>
      <c r="O1689" t="e">
        <f>VLOOKUP(A1689,Sheet2!$A$2:$G$74,5,FALSE)</f>
        <v>#N/A</v>
      </c>
    </row>
    <row r="1690" spans="1:15" x14ac:dyDescent="0.25">
      <c r="A1690" s="6" t="s">
        <v>345</v>
      </c>
      <c r="B1690" t="str">
        <f>VLOOKUP($A1690,Sheet2!$A$2:$B$200,2,FALSE)</f>
        <v>11Cl-PF3OUdS</v>
      </c>
      <c r="C1690" s="6" t="s">
        <v>120</v>
      </c>
      <c r="D1690" t="str">
        <f>VLOOKUP(A1690,Sheet2!$A$2:$G$200,3,FALSE)</f>
        <v>org milj</v>
      </c>
      <c r="E1690" t="e">
        <f>VLOOKUP(A1690,Sheet2!$A$2:$G$96,4,FALSE)</f>
        <v>#N/A</v>
      </c>
      <c r="F1690" s="1">
        <v>45055</v>
      </c>
      <c r="G1690" t="str">
        <f t="shared" si="85"/>
        <v>slamtank</v>
      </c>
      <c r="H1690" s="6" t="s">
        <v>119</v>
      </c>
      <c r="I1690" t="b">
        <f t="shared" si="83"/>
        <v>1</v>
      </c>
      <c r="J1690" s="9" t="s">
        <v>119</v>
      </c>
      <c r="K1690" t="e">
        <f>IF(LEN(VLOOKUP(B1690,Sheet2!$B$2:$G$96,5,FALSE))=0,"",VLOOKUP(B1690,Sheet2!$B$2:$G$96,5,FALSE))</f>
        <v>#N/A</v>
      </c>
      <c r="L1690" t="e">
        <f>IF(LEN(VLOOKUP(B1690,Sheet2!$B$2:$G$96,6,FALSE))=0,"",VLOOKUP(B1690,Sheet2!$B$2:$G$96,6,FALSE))</f>
        <v>#N/A</v>
      </c>
      <c r="M1690" t="e">
        <f t="shared" si="84"/>
        <v>#N/A</v>
      </c>
      <c r="N1690">
        <v>153</v>
      </c>
      <c r="O1690" t="e">
        <f>VLOOKUP(A1690,Sheet2!$A$2:$G$74,5,FALSE)</f>
        <v>#N/A</v>
      </c>
    </row>
    <row r="1691" spans="1:15" x14ac:dyDescent="0.25">
      <c r="A1691" s="6" t="s">
        <v>346</v>
      </c>
      <c r="B1691" t="str">
        <f>VLOOKUP($A1691,Sheet2!$A$2:$B$200,2,FALSE)</f>
        <v>9Cl-PF3ONS</v>
      </c>
      <c r="C1691" s="6" t="s">
        <v>120</v>
      </c>
      <c r="D1691" t="str">
        <f>VLOOKUP(A1691,Sheet2!$A$2:$G$200,3,FALSE)</f>
        <v>org milj</v>
      </c>
      <c r="E1691" t="e">
        <f>VLOOKUP(A1691,Sheet2!$A$2:$G$96,4,FALSE)</f>
        <v>#N/A</v>
      </c>
      <c r="F1691" s="1">
        <v>45055</v>
      </c>
      <c r="G1691" t="str">
        <f t="shared" si="85"/>
        <v>slamtank</v>
      </c>
      <c r="H1691" s="6" t="s">
        <v>119</v>
      </c>
      <c r="I1691" t="b">
        <f t="shared" si="83"/>
        <v>1</v>
      </c>
      <c r="J1691" s="9" t="s">
        <v>119</v>
      </c>
      <c r="K1691" t="e">
        <f>IF(LEN(VLOOKUP(B1691,Sheet2!$B$2:$G$96,5,FALSE))=0,"",VLOOKUP(B1691,Sheet2!$B$2:$G$96,5,FALSE))</f>
        <v>#N/A</v>
      </c>
      <c r="L1691" t="e">
        <f>IF(LEN(VLOOKUP(B1691,Sheet2!$B$2:$G$96,6,FALSE))=0,"",VLOOKUP(B1691,Sheet2!$B$2:$G$96,6,FALSE))</f>
        <v>#N/A</v>
      </c>
      <c r="M1691" t="e">
        <f t="shared" si="84"/>
        <v>#N/A</v>
      </c>
      <c r="N1691">
        <v>153</v>
      </c>
      <c r="O1691" t="e">
        <f>VLOOKUP(A1691,Sheet2!$A$2:$G$74,5,FALSE)</f>
        <v>#N/A</v>
      </c>
    </row>
    <row r="1692" spans="1:15" x14ac:dyDescent="0.25">
      <c r="A1692" s="6" t="s">
        <v>347</v>
      </c>
      <c r="B1692" t="str">
        <f>VLOOKUP($A1692,Sheet2!$A$2:$B$200,2,FALSE)</f>
        <v>DONA</v>
      </c>
      <c r="C1692" s="6" t="s">
        <v>120</v>
      </c>
      <c r="D1692" t="str">
        <f>VLOOKUP(A1692,Sheet2!$A$2:$G$200,3,FALSE)</f>
        <v>org milj</v>
      </c>
      <c r="E1692" t="e">
        <f>VLOOKUP(A1692,Sheet2!$A$2:$G$96,4,FALSE)</f>
        <v>#N/A</v>
      </c>
      <c r="F1692" s="1">
        <v>45055</v>
      </c>
      <c r="G1692" t="str">
        <f t="shared" si="85"/>
        <v>slamtank</v>
      </c>
      <c r="H1692" s="6" t="s">
        <v>119</v>
      </c>
      <c r="I1692" t="b">
        <f t="shared" si="83"/>
        <v>1</v>
      </c>
      <c r="J1692" s="9" t="s">
        <v>119</v>
      </c>
      <c r="K1692" t="e">
        <f>IF(LEN(VLOOKUP(B1692,Sheet2!$B$2:$G$96,5,FALSE))=0,"",VLOOKUP(B1692,Sheet2!$B$2:$G$96,5,FALSE))</f>
        <v>#N/A</v>
      </c>
      <c r="L1692" t="e">
        <f>IF(LEN(VLOOKUP(B1692,Sheet2!$B$2:$G$96,6,FALSE))=0,"",VLOOKUP(B1692,Sheet2!$B$2:$G$96,6,FALSE))</f>
        <v>#N/A</v>
      </c>
      <c r="M1692" t="e">
        <f t="shared" si="84"/>
        <v>#N/A</v>
      </c>
      <c r="N1692">
        <v>153</v>
      </c>
      <c r="O1692" t="e">
        <f>VLOOKUP(A1692,Sheet2!$A$2:$G$74,5,FALSE)</f>
        <v>#N/A</v>
      </c>
    </row>
    <row r="1693" spans="1:15" x14ac:dyDescent="0.25">
      <c r="A1693" s="6" t="s">
        <v>348</v>
      </c>
      <c r="B1693" t="str">
        <f>VLOOKUP($A1693,Sheet2!$A$2:$B$200,2,FALSE)</f>
        <v>PFPrS</v>
      </c>
      <c r="C1693" s="6" t="s">
        <v>120</v>
      </c>
      <c r="D1693" t="str">
        <f>VLOOKUP(A1693,Sheet2!$A$2:$G$200,3,FALSE)</f>
        <v>org milj</v>
      </c>
      <c r="E1693" t="e">
        <f>VLOOKUP(A1693,Sheet2!$A$2:$G$96,4,FALSE)</f>
        <v>#N/A</v>
      </c>
      <c r="F1693" s="1">
        <v>45055</v>
      </c>
      <c r="G1693" t="str">
        <f t="shared" si="85"/>
        <v>slamtank</v>
      </c>
      <c r="H1693" s="6" t="s">
        <v>119</v>
      </c>
      <c r="I1693" t="b">
        <f t="shared" si="83"/>
        <v>1</v>
      </c>
      <c r="J1693" s="9" t="s">
        <v>119</v>
      </c>
      <c r="K1693" t="e">
        <f>IF(LEN(VLOOKUP(B1693,Sheet2!$B$2:$G$96,5,FALSE))=0,"",VLOOKUP(B1693,Sheet2!$B$2:$G$96,5,FALSE))</f>
        <v>#N/A</v>
      </c>
      <c r="L1693" t="e">
        <f>IF(LEN(VLOOKUP(B1693,Sheet2!$B$2:$G$96,6,FALSE))=0,"",VLOOKUP(B1693,Sheet2!$B$2:$G$96,6,FALSE))</f>
        <v>#N/A</v>
      </c>
      <c r="M1693" t="e">
        <f t="shared" si="84"/>
        <v>#N/A</v>
      </c>
      <c r="N1693">
        <v>153</v>
      </c>
      <c r="O1693" t="e">
        <f>VLOOKUP(A1693,Sheet2!$A$2:$G$74,5,FALSE)</f>
        <v>#N/A</v>
      </c>
    </row>
    <row r="1694" spans="1:15" x14ac:dyDescent="0.25">
      <c r="A1694" s="6" t="s">
        <v>349</v>
      </c>
      <c r="B1694" t="str">
        <f>VLOOKUP($A1694,Sheet2!$A$2:$B$200,2,FALSE)</f>
        <v>HFPO-DA</v>
      </c>
      <c r="C1694" s="6" t="s">
        <v>120</v>
      </c>
      <c r="D1694" t="str">
        <f>VLOOKUP(A1694,Sheet2!$A$2:$G$200,3,FALSE)</f>
        <v>org milj</v>
      </c>
      <c r="E1694" t="e">
        <f>VLOOKUP(A1694,Sheet2!$A$2:$G$96,4,FALSE)</f>
        <v>#N/A</v>
      </c>
      <c r="F1694" s="1">
        <v>45055</v>
      </c>
      <c r="G1694" t="str">
        <f t="shared" si="85"/>
        <v>slamtank</v>
      </c>
      <c r="H1694" s="6" t="s">
        <v>119</v>
      </c>
      <c r="I1694" t="b">
        <f t="shared" si="83"/>
        <v>1</v>
      </c>
      <c r="J1694" s="9" t="s">
        <v>119</v>
      </c>
      <c r="K1694" t="e">
        <f>IF(LEN(VLOOKUP(B1694,Sheet2!$B$2:$G$96,5,FALSE))=0,"",VLOOKUP(B1694,Sheet2!$B$2:$G$96,5,FALSE))</f>
        <v>#N/A</v>
      </c>
      <c r="L1694" t="e">
        <f>IF(LEN(VLOOKUP(B1694,Sheet2!$B$2:$G$96,6,FALSE))=0,"",VLOOKUP(B1694,Sheet2!$B$2:$G$96,6,FALSE))</f>
        <v>#N/A</v>
      </c>
      <c r="M1694" t="e">
        <f t="shared" si="84"/>
        <v>#N/A</v>
      </c>
      <c r="N1694">
        <v>153</v>
      </c>
      <c r="O1694" t="e">
        <f>VLOOKUP(A1694,Sheet2!$A$2:$G$74,5,FALSE)</f>
        <v>#N/A</v>
      </c>
    </row>
    <row r="1695" spans="1:15" x14ac:dyDescent="0.25">
      <c r="A1695" s="6" t="s">
        <v>350</v>
      </c>
      <c r="B1695" t="str">
        <f>VLOOKUP($A1695,Sheet2!$A$2:$B$200,2,FALSE)</f>
        <v>FHpPA</v>
      </c>
      <c r="C1695" s="6" t="s">
        <v>120</v>
      </c>
      <c r="D1695" t="str">
        <f>VLOOKUP(A1695,Sheet2!$A$2:$G$200,3,FALSE)</f>
        <v>org milj</v>
      </c>
      <c r="E1695" t="e">
        <f>VLOOKUP(A1695,Sheet2!$A$2:$G$96,4,FALSE)</f>
        <v>#N/A</v>
      </c>
      <c r="F1695" s="1">
        <v>45055</v>
      </c>
      <c r="G1695" t="str">
        <f t="shared" si="85"/>
        <v>slamtank</v>
      </c>
      <c r="H1695" s="6" t="s">
        <v>119</v>
      </c>
      <c r="I1695" t="b">
        <f t="shared" si="83"/>
        <v>1</v>
      </c>
      <c r="J1695" s="9" t="s">
        <v>119</v>
      </c>
      <c r="K1695" t="e">
        <f>IF(LEN(VLOOKUP(B1695,Sheet2!$B$2:$G$96,5,FALSE))=0,"",VLOOKUP(B1695,Sheet2!$B$2:$G$96,5,FALSE))</f>
        <v>#N/A</v>
      </c>
      <c r="L1695" t="e">
        <f>IF(LEN(VLOOKUP(B1695,Sheet2!$B$2:$G$96,6,FALSE))=0,"",VLOOKUP(B1695,Sheet2!$B$2:$G$96,6,FALSE))</f>
        <v>#N/A</v>
      </c>
      <c r="M1695" t="e">
        <f t="shared" si="84"/>
        <v>#N/A</v>
      </c>
      <c r="N1695">
        <v>153</v>
      </c>
      <c r="O1695" t="e">
        <f>VLOOKUP(A1695,Sheet2!$A$2:$G$74,5,FALSE)</f>
        <v>#N/A</v>
      </c>
    </row>
    <row r="1696" spans="1:15" x14ac:dyDescent="0.25">
      <c r="A1696" s="6" t="s">
        <v>351</v>
      </c>
      <c r="B1696" t="str">
        <f>VLOOKUP($A1696,Sheet2!$A$2:$B$200,2,FALSE)</f>
        <v>H2PFDA</v>
      </c>
      <c r="C1696" s="6" t="s">
        <v>120</v>
      </c>
      <c r="D1696" t="str">
        <f>VLOOKUP(A1696,Sheet2!$A$2:$G$200,3,FALSE)</f>
        <v>org milj</v>
      </c>
      <c r="E1696" t="e">
        <f>VLOOKUP(A1696,Sheet2!$A$2:$G$96,4,FALSE)</f>
        <v>#N/A</v>
      </c>
      <c r="F1696" s="1">
        <v>45055</v>
      </c>
      <c r="G1696" t="str">
        <f t="shared" si="85"/>
        <v>slamtank</v>
      </c>
      <c r="H1696" s="6" t="s">
        <v>119</v>
      </c>
      <c r="I1696" t="b">
        <f t="shared" si="83"/>
        <v>1</v>
      </c>
      <c r="J1696" s="9" t="s">
        <v>119</v>
      </c>
      <c r="K1696" t="e">
        <f>IF(LEN(VLOOKUP(B1696,Sheet2!$B$2:$G$96,5,FALSE))=0,"",VLOOKUP(B1696,Sheet2!$B$2:$G$96,5,FALSE))</f>
        <v>#N/A</v>
      </c>
      <c r="L1696" t="e">
        <f>IF(LEN(VLOOKUP(B1696,Sheet2!$B$2:$G$96,6,FALSE))=0,"",VLOOKUP(B1696,Sheet2!$B$2:$G$96,6,FALSE))</f>
        <v>#N/A</v>
      </c>
      <c r="M1696" t="e">
        <f t="shared" si="84"/>
        <v>#N/A</v>
      </c>
      <c r="N1696">
        <v>153</v>
      </c>
      <c r="O1696" t="e">
        <f>VLOOKUP(A1696,Sheet2!$A$2:$G$74,5,FALSE)</f>
        <v>#N/A</v>
      </c>
    </row>
    <row r="1697" spans="1:15" x14ac:dyDescent="0.25">
      <c r="A1697" s="6" t="s">
        <v>352</v>
      </c>
      <c r="B1697" t="str">
        <f>VLOOKUP($A1697,Sheet2!$A$2:$B$200,2,FALSE)</f>
        <v>H4PFUnDA</v>
      </c>
      <c r="C1697" s="6" t="s">
        <v>120</v>
      </c>
      <c r="D1697" t="str">
        <f>VLOOKUP(A1697,Sheet2!$A$2:$G$200,3,FALSE)</f>
        <v>org milj</v>
      </c>
      <c r="E1697" t="e">
        <f>VLOOKUP(A1697,Sheet2!$A$2:$G$96,4,FALSE)</f>
        <v>#N/A</v>
      </c>
      <c r="F1697" s="1">
        <v>45055</v>
      </c>
      <c r="G1697" t="str">
        <f t="shared" si="85"/>
        <v>slamtank</v>
      </c>
      <c r="H1697" s="6" t="s">
        <v>119</v>
      </c>
      <c r="I1697" t="b">
        <f t="shared" si="83"/>
        <v>1</v>
      </c>
      <c r="J1697" s="9" t="s">
        <v>119</v>
      </c>
      <c r="K1697" t="e">
        <f>IF(LEN(VLOOKUP(B1697,Sheet2!$B$2:$G$96,5,FALSE))=0,"",VLOOKUP(B1697,Sheet2!$B$2:$G$96,5,FALSE))</f>
        <v>#N/A</v>
      </c>
      <c r="L1697" t="e">
        <f>IF(LEN(VLOOKUP(B1697,Sheet2!$B$2:$G$96,6,FALSE))=0,"",VLOOKUP(B1697,Sheet2!$B$2:$G$96,6,FALSE))</f>
        <v>#N/A</v>
      </c>
      <c r="M1697" t="e">
        <f t="shared" si="84"/>
        <v>#N/A</v>
      </c>
      <c r="N1697">
        <v>153</v>
      </c>
      <c r="O1697" t="e">
        <f>VLOOKUP(A1697,Sheet2!$A$2:$G$74,5,FALSE)</f>
        <v>#N/A</v>
      </c>
    </row>
    <row r="1698" spans="1:15" x14ac:dyDescent="0.25">
      <c r="A1698" s="6" t="s">
        <v>318</v>
      </c>
      <c r="B1698" t="str">
        <f>VLOOKUP($A1698,Sheet2!$A$2:$B$200,2,FALSE)</f>
        <v>Sum 20 PFAS</v>
      </c>
      <c r="C1698" s="6" t="s">
        <v>120</v>
      </c>
      <c r="D1698" t="str">
        <f>VLOOKUP(A1698,Sheet2!$A$2:$G$200,3,FALSE)</f>
        <v>org milj</v>
      </c>
      <c r="E1698" t="e">
        <f>VLOOKUP(A1698,Sheet2!$A$2:$G$96,4,FALSE)</f>
        <v>#N/A</v>
      </c>
      <c r="F1698" s="1">
        <v>45055</v>
      </c>
      <c r="G1698" t="str">
        <f t="shared" si="85"/>
        <v>slamtank</v>
      </c>
      <c r="H1698" s="6" t="s">
        <v>119</v>
      </c>
      <c r="I1698" t="b">
        <f t="shared" si="83"/>
        <v>1</v>
      </c>
      <c r="J1698" s="9" t="s">
        <v>119</v>
      </c>
      <c r="K1698" t="e">
        <f>IF(LEN(VLOOKUP(B1698,Sheet2!$B$2:$G$96,5,FALSE))=0,"",VLOOKUP(B1698,Sheet2!$B$2:$G$96,5,FALSE))</f>
        <v>#N/A</v>
      </c>
      <c r="L1698" t="e">
        <f>IF(LEN(VLOOKUP(B1698,Sheet2!$B$2:$G$96,6,FALSE))=0,"",VLOOKUP(B1698,Sheet2!$B$2:$G$96,6,FALSE))</f>
        <v>#N/A</v>
      </c>
      <c r="M1698" t="e">
        <f t="shared" si="84"/>
        <v>#N/A</v>
      </c>
      <c r="N1698">
        <v>153</v>
      </c>
      <c r="O1698" t="e">
        <f>VLOOKUP(A1698,Sheet2!$A$2:$G$74,5,FALSE)</f>
        <v>#N/A</v>
      </c>
    </row>
    <row r="1699" spans="1:15" x14ac:dyDescent="0.25">
      <c r="A1699" s="6" t="s">
        <v>319</v>
      </c>
      <c r="B1699" t="str">
        <f>VLOOKUP($A1699,Sheet2!$A$2:$B$200,2,FALSE)</f>
        <v>Sum 42 PFAS</v>
      </c>
      <c r="C1699" s="6" t="s">
        <v>120</v>
      </c>
      <c r="D1699" t="str">
        <f>VLOOKUP(A1699,Sheet2!$A$2:$G$200,3,FALSE)</f>
        <v>org milj</v>
      </c>
      <c r="E1699" t="e">
        <f>VLOOKUP(A1699,Sheet2!$A$2:$G$96,4,FALSE)</f>
        <v>#N/A</v>
      </c>
      <c r="F1699" s="1">
        <v>45055</v>
      </c>
      <c r="G1699" t="str">
        <f t="shared" si="85"/>
        <v>slamtank</v>
      </c>
      <c r="H1699" s="6" t="s">
        <v>119</v>
      </c>
      <c r="I1699" t="b">
        <f t="shared" si="83"/>
        <v>1</v>
      </c>
      <c r="J1699" s="9" t="s">
        <v>119</v>
      </c>
      <c r="K1699" t="e">
        <f>IF(LEN(VLOOKUP(B1699,Sheet2!$B$2:$G$96,5,FALSE))=0,"",VLOOKUP(B1699,Sheet2!$B$2:$G$96,5,FALSE))</f>
        <v>#N/A</v>
      </c>
      <c r="L1699" t="e">
        <f>IF(LEN(VLOOKUP(B1699,Sheet2!$B$2:$G$96,6,FALSE))=0,"",VLOOKUP(B1699,Sheet2!$B$2:$G$96,6,FALSE))</f>
        <v>#N/A</v>
      </c>
      <c r="M1699" t="e">
        <f t="shared" si="84"/>
        <v>#N/A</v>
      </c>
      <c r="N1699">
        <v>153</v>
      </c>
      <c r="O1699" t="e">
        <f>VLOOKUP(A1699,Sheet2!$A$2:$G$74,5,FALSE)</f>
        <v>#N/A</v>
      </c>
    </row>
    <row r="1700" spans="1:15" x14ac:dyDescent="0.25">
      <c r="A1700" s="6" t="s">
        <v>179</v>
      </c>
      <c r="B1700" t="str">
        <f>VLOOKUP($A1700,Sheet2!$A$2:$B$200,2,FALSE)</f>
        <v>DEHP</v>
      </c>
      <c r="C1700" s="6" t="s">
        <v>120</v>
      </c>
      <c r="D1700" t="str">
        <f>VLOOKUP(A1700,Sheet2!$A$2:$G$200,3,FALSE)</f>
        <v>org milj</v>
      </c>
      <c r="E1700" t="str">
        <f>VLOOKUP(A1700,Sheet2!$A$2:$G$96,4,FALSE)</f>
        <v>DEHP</v>
      </c>
      <c r="F1700" s="1">
        <v>45055</v>
      </c>
      <c r="G1700" t="str">
        <f t="shared" si="85"/>
        <v>slamtank</v>
      </c>
      <c r="H1700" s="6" t="s">
        <v>119</v>
      </c>
      <c r="I1700" t="b">
        <f t="shared" si="83"/>
        <v>1</v>
      </c>
      <c r="J1700" s="9" t="s">
        <v>119</v>
      </c>
      <c r="K1700" t="str">
        <f>IF(LEN(VLOOKUP(B1700,Sheet2!$B$2:$G$96,5,FALSE))=0,"",VLOOKUP(B1700,Sheet2!$B$2:$G$96,5,FALSE))</f>
        <v>målekrav</v>
      </c>
      <c r="L1700" t="str">
        <f>IF(LEN(VLOOKUP(B1700,Sheet2!$B$2:$G$96,6,FALSE))=0,"",VLOOKUP(B1700,Sheet2!$B$2:$G$96,6,FALSE))</f>
        <v/>
      </c>
      <c r="M1700" t="b">
        <f t="shared" si="84"/>
        <v>0</v>
      </c>
      <c r="N1700">
        <v>153</v>
      </c>
      <c r="O1700" t="b">
        <f>VLOOKUP(A1700,Sheet2!$A$2:$G$74,5,FALSE)</f>
        <v>1</v>
      </c>
    </row>
    <row r="1701" spans="1:15" x14ac:dyDescent="0.25">
      <c r="A1701" s="6" t="s">
        <v>179</v>
      </c>
      <c r="B1701" t="str">
        <f>VLOOKUP($A1701,Sheet2!$A$2:$B$200,2,FALSE)</f>
        <v>DEHP</v>
      </c>
      <c r="C1701" s="6" t="s">
        <v>121</v>
      </c>
      <c r="D1701" t="str">
        <f>VLOOKUP(A1701,Sheet2!$A$2:$G$200,3,FALSE)</f>
        <v>org milj</v>
      </c>
      <c r="E1701" t="str">
        <f>VLOOKUP(A1701,Sheet2!$A$2:$G$96,4,FALSE)</f>
        <v>DEHP</v>
      </c>
      <c r="F1701" s="1">
        <v>45055</v>
      </c>
      <c r="G1701" t="str">
        <f t="shared" si="85"/>
        <v>slamtank</v>
      </c>
      <c r="H1701" s="6">
        <v>4.3099999999999996</v>
      </c>
      <c r="I1701" t="b">
        <f t="shared" si="83"/>
        <v>0</v>
      </c>
      <c r="J1701" s="9">
        <v>4.3099999999999996</v>
      </c>
      <c r="K1701" t="str">
        <f>IF(LEN(VLOOKUP(B1701,Sheet2!$B$2:$G$96,5,FALSE))=0,"",VLOOKUP(B1701,Sheet2!$B$2:$G$96,5,FALSE))</f>
        <v>målekrav</v>
      </c>
      <c r="L1701" t="str">
        <f>IF(LEN(VLOOKUP(B1701,Sheet2!$B$2:$G$96,6,FALSE))=0,"",VLOOKUP(B1701,Sheet2!$B$2:$G$96,6,FALSE))</f>
        <v/>
      </c>
      <c r="M1701" t="b">
        <f t="shared" si="84"/>
        <v>0</v>
      </c>
      <c r="N1701">
        <v>153</v>
      </c>
      <c r="O1701" t="b">
        <f>VLOOKUP(A1701,Sheet2!$A$2:$G$74,5,FALSE)</f>
        <v>1</v>
      </c>
    </row>
    <row r="1702" spans="1:15" x14ac:dyDescent="0.25">
      <c r="A1702" s="6" t="s">
        <v>64</v>
      </c>
      <c r="B1702" t="str">
        <f>VLOOKUP($A1702,Sheet2!$A$2:$B$200,2,FALSE)</f>
        <v>Cl</v>
      </c>
      <c r="C1702" s="6" t="s">
        <v>266</v>
      </c>
      <c r="D1702" t="str">
        <f>VLOOKUP(A1702,Sheet2!$A$2:$G$200,3,FALSE)</f>
        <v>vannparameter</v>
      </c>
      <c r="E1702" t="str">
        <f>VLOOKUP(A1702,Sheet2!$A$2:$G$96,4,FALSE)</f>
        <v>anion</v>
      </c>
      <c r="F1702" s="1">
        <v>45055</v>
      </c>
      <c r="G1702" t="str">
        <f t="shared" si="85"/>
        <v>slamtank</v>
      </c>
      <c r="H1702" s="6" t="s">
        <v>119</v>
      </c>
      <c r="I1702" t="b">
        <f t="shared" si="83"/>
        <v>1</v>
      </c>
      <c r="J1702" s="9" t="s">
        <v>119</v>
      </c>
      <c r="K1702">
        <f>IF(LEN(VLOOKUP(B1702,Sheet2!$B$2:$G$96,5,FALSE))=0,"",VLOOKUP(B1702,Sheet2!$B$2:$G$96,5,FALSE))</f>
        <v>1000</v>
      </c>
      <c r="L1702" t="str">
        <f>IF(LEN(VLOOKUP(B1702,Sheet2!$B$2:$G$96,6,FALSE))=0,"",VLOOKUP(B1702,Sheet2!$B$2:$G$96,6,FALSE))</f>
        <v/>
      </c>
      <c r="M1702" t="b">
        <f t="shared" si="84"/>
        <v>1</v>
      </c>
      <c r="N1702">
        <v>153</v>
      </c>
      <c r="O1702" t="b">
        <f>VLOOKUP(A1702,Sheet2!$A$2:$G$74,5,FALSE)</f>
        <v>0</v>
      </c>
    </row>
    <row r="1703" spans="1:15" x14ac:dyDescent="0.25">
      <c r="A1703" s="6" t="s">
        <v>1</v>
      </c>
      <c r="B1703" t="str">
        <f>VLOOKUP($A1703,Sheet2!$A$2:$B$200,2,FALSE)</f>
        <v>pH</v>
      </c>
      <c r="C1703" s="6" t="s">
        <v>119</v>
      </c>
      <c r="D1703" t="str">
        <f>VLOOKUP(A1703,Sheet2!$A$2:$G$200,3,FALSE)</f>
        <v>vannparameter</v>
      </c>
      <c r="E1703" t="str">
        <f>VLOOKUP(A1703,Sheet2!$A$2:$G$96,4,FALSE)</f>
        <v>pH</v>
      </c>
      <c r="F1703" s="1">
        <v>45055</v>
      </c>
      <c r="G1703" t="str">
        <f t="shared" si="85"/>
        <v>slamtank</v>
      </c>
      <c r="H1703" s="6" t="s">
        <v>119</v>
      </c>
      <c r="I1703" t="b">
        <f t="shared" si="83"/>
        <v>1</v>
      </c>
      <c r="J1703" s="9" t="s">
        <v>119</v>
      </c>
      <c r="K1703">
        <f>IF(LEN(VLOOKUP(B1703,Sheet2!$B$2:$G$96,5,FALSE))=0,"",VLOOKUP(B1703,Sheet2!$B$2:$G$96,5,FALSE))</f>
        <v>5.5</v>
      </c>
      <c r="L1703">
        <f>IF(LEN(VLOOKUP(B1703,Sheet2!$B$2:$G$96,6,FALSE))=0,"",VLOOKUP(B1703,Sheet2!$B$2:$G$96,6,FALSE))</f>
        <v>8.5</v>
      </c>
      <c r="M1703" t="b">
        <f t="shared" si="84"/>
        <v>1</v>
      </c>
      <c r="N1703">
        <v>153</v>
      </c>
      <c r="O1703" t="b">
        <f>VLOOKUP(A1703,Sheet2!$A$2:$G$74,5,FALSE)</f>
        <v>1</v>
      </c>
    </row>
    <row r="1704" spans="1:15" x14ac:dyDescent="0.25">
      <c r="A1704" s="6" t="s">
        <v>117</v>
      </c>
      <c r="B1704" t="str">
        <f>VLOOKUP($A1704,Sheet2!$A$2:$B$200,2,FALSE)</f>
        <v>T (˚C)</v>
      </c>
      <c r="C1704" s="6" t="s">
        <v>122</v>
      </c>
      <c r="D1704" t="str">
        <f>VLOOKUP(A1704,Sheet2!$A$2:$G$200,3,FALSE)</f>
        <v>vannparameter</v>
      </c>
      <c r="E1704" t="str">
        <f>VLOOKUP(A1704,Sheet2!$A$2:$G$96,4,FALSE)</f>
        <v>temperatur</v>
      </c>
      <c r="F1704" s="1">
        <v>45055</v>
      </c>
      <c r="G1704" t="str">
        <f t="shared" si="85"/>
        <v>slamtank</v>
      </c>
      <c r="H1704" s="6" t="s">
        <v>119</v>
      </c>
      <c r="I1704" t="b">
        <f t="shared" ref="I1704:I1713" si="86">IF(ISBLANK(H1704),"",IF(ISNUMBER(H1704),FALSE,TRUE))</f>
        <v>1</v>
      </c>
      <c r="J1704" s="9" t="s">
        <v>119</v>
      </c>
      <c r="K1704" t="str">
        <f>IF(LEN(VLOOKUP(B1704,Sheet2!$B$2:$G$96,5,FALSE))=0,"",VLOOKUP(B1704,Sheet2!$B$2:$G$96,5,FALSE))</f>
        <v/>
      </c>
      <c r="L1704" t="str">
        <f>IF(LEN(VLOOKUP(B1704,Sheet2!$B$2:$G$96,6,FALSE))=0,"",VLOOKUP(B1704,Sheet2!$B$2:$G$96,6,FALSE))</f>
        <v/>
      </c>
      <c r="M1704" t="b">
        <f t="shared" ref="M1704:M1713" si="87">IF(ISBLANK(J1704),"",IF(J1704&gt;K1704,TRUE,FALSE))</f>
        <v>0</v>
      </c>
      <c r="N1704">
        <v>153</v>
      </c>
      <c r="O1704" t="b">
        <f>VLOOKUP(A1704,Sheet2!$A$2:$G$74,5,FALSE)</f>
        <v>0</v>
      </c>
    </row>
    <row r="1705" spans="1:15" x14ac:dyDescent="0.25">
      <c r="A1705" s="6" t="s">
        <v>2</v>
      </c>
      <c r="B1705" t="str">
        <f>VLOOKUP($A1705,Sheet2!$A$2:$B$200,2,FALSE)</f>
        <v>EC</v>
      </c>
      <c r="C1705" s="6" t="s">
        <v>3</v>
      </c>
      <c r="D1705" t="str">
        <f>VLOOKUP(A1705,Sheet2!$A$2:$G$200,3,FALSE)</f>
        <v>vannparameter</v>
      </c>
      <c r="E1705" t="str">
        <f>VLOOKUP(A1705,Sheet2!$A$2:$G$96,4,FALSE)</f>
        <v>EC</v>
      </c>
      <c r="F1705" s="1">
        <v>45055</v>
      </c>
      <c r="G1705" t="str">
        <f t="shared" ref="G1705:G1713" si="88">IF(N1705=152,"inn",IF(N1705=151,"ut",IF(N1705=153,"slamtank")))</f>
        <v>slamtank</v>
      </c>
      <c r="H1705" s="6" t="s">
        <v>119</v>
      </c>
      <c r="I1705" t="b">
        <f t="shared" si="86"/>
        <v>1</v>
      </c>
      <c r="J1705" s="9" t="s">
        <v>119</v>
      </c>
      <c r="K1705" t="str">
        <f>IF(LEN(VLOOKUP(B1705,Sheet2!$B$2:$G$96,5,FALSE))=0,"",VLOOKUP(B1705,Sheet2!$B$2:$G$96,5,FALSE))</f>
        <v/>
      </c>
      <c r="L1705" t="str">
        <f>IF(LEN(VLOOKUP(B1705,Sheet2!$B$2:$G$96,6,FALSE))=0,"",VLOOKUP(B1705,Sheet2!$B$2:$G$96,6,FALSE))</f>
        <v/>
      </c>
      <c r="M1705" t="b">
        <f t="shared" si="87"/>
        <v>0</v>
      </c>
      <c r="N1705">
        <v>153</v>
      </c>
      <c r="O1705" t="b">
        <f>VLOOKUP(A1705,Sheet2!$A$2:$G$74,5,FALSE)</f>
        <v>1</v>
      </c>
    </row>
    <row r="1706" spans="1:15" x14ac:dyDescent="0.25">
      <c r="A1706" s="6" t="s">
        <v>98</v>
      </c>
      <c r="B1706" t="str">
        <f>VLOOKUP($A1706,Sheet2!$A$2:$B$200,2,FALSE)</f>
        <v>Suspendert stoff</v>
      </c>
      <c r="C1706" s="6" t="s">
        <v>266</v>
      </c>
      <c r="D1706" t="str">
        <f>VLOOKUP(A1706,Sheet2!$A$2:$G$200,3,FALSE)</f>
        <v>vannparameter</v>
      </c>
      <c r="E1706" t="str">
        <f>VLOOKUP(A1706,Sheet2!$A$2:$G$96,4,FALSE)</f>
        <v>stoff</v>
      </c>
      <c r="F1706" s="1">
        <v>45055</v>
      </c>
      <c r="G1706" t="str">
        <f t="shared" si="88"/>
        <v>slamtank</v>
      </c>
      <c r="H1706" s="6" t="s">
        <v>119</v>
      </c>
      <c r="I1706" t="b">
        <f t="shared" si="86"/>
        <v>1</v>
      </c>
      <c r="J1706" s="9" t="s">
        <v>119</v>
      </c>
      <c r="K1706">
        <f>IF(LEN(VLOOKUP(B1706,Sheet2!$B$2:$G$96,5,FALSE))=0,"",VLOOKUP(B1706,Sheet2!$B$2:$G$96,5,FALSE))</f>
        <v>50</v>
      </c>
      <c r="L1706" t="str">
        <f>IF(LEN(VLOOKUP(B1706,Sheet2!$B$2:$G$96,6,FALSE))=0,"",VLOOKUP(B1706,Sheet2!$B$2:$G$96,6,FALSE))</f>
        <v/>
      </c>
      <c r="M1706" t="b">
        <f t="shared" si="87"/>
        <v>1</v>
      </c>
      <c r="N1706">
        <v>153</v>
      </c>
      <c r="O1706" t="b">
        <f>VLOOKUP(A1706,Sheet2!$A$2:$G$74,5,FALSE)</f>
        <v>1</v>
      </c>
    </row>
    <row r="1707" spans="1:15" x14ac:dyDescent="0.25">
      <c r="A1707" s="6" t="s">
        <v>182</v>
      </c>
      <c r="B1707" t="str">
        <f>VLOOKUP($A1707,Sheet2!$A$2:$B$200,2,FALSE)</f>
        <v>TOC</v>
      </c>
      <c r="C1707" s="6" t="s">
        <v>267</v>
      </c>
      <c r="D1707" t="str">
        <f>VLOOKUP(A1707,Sheet2!$A$2:$G$200,3,FALSE)</f>
        <v>vannparameter</v>
      </c>
      <c r="E1707" t="str">
        <f>VLOOKUP(A1707,Sheet2!$A$2:$G$96,4,FALSE)</f>
        <v>organisk materiale</v>
      </c>
      <c r="F1707" s="1">
        <v>45055</v>
      </c>
      <c r="G1707" t="str">
        <f t="shared" si="88"/>
        <v>slamtank</v>
      </c>
      <c r="H1707" s="6">
        <v>22.4</v>
      </c>
      <c r="I1707" t="b">
        <f t="shared" si="86"/>
        <v>0</v>
      </c>
      <c r="J1707" s="9">
        <v>22.4</v>
      </c>
      <c r="K1707">
        <f>IF(LEN(VLOOKUP(B1707,Sheet2!$B$2:$G$96,5,FALSE))=0,"",VLOOKUP(B1707,Sheet2!$B$2:$G$96,5,FALSE))</f>
        <v>120</v>
      </c>
      <c r="L1707" t="str">
        <f>IF(LEN(VLOOKUP(B1707,Sheet2!$B$2:$G$96,6,FALSE))=0,"",VLOOKUP(B1707,Sheet2!$B$2:$G$96,6,FALSE))</f>
        <v/>
      </c>
      <c r="M1707" t="b">
        <f t="shared" si="87"/>
        <v>0</v>
      </c>
      <c r="N1707">
        <v>153</v>
      </c>
      <c r="O1707" t="b">
        <f>VLOOKUP(A1707,Sheet2!$A$2:$G$74,5,FALSE)</f>
        <v>1</v>
      </c>
    </row>
    <row r="1708" spans="1:15" x14ac:dyDescent="0.25">
      <c r="A1708" s="6" t="s">
        <v>182</v>
      </c>
      <c r="B1708" t="str">
        <f>VLOOKUP($A1708,Sheet2!$A$2:$B$200,2,FALSE)</f>
        <v>TOC</v>
      </c>
      <c r="C1708" s="6" t="s">
        <v>266</v>
      </c>
      <c r="D1708" t="str">
        <f>VLOOKUP(A1708,Sheet2!$A$2:$G$200,3,FALSE)</f>
        <v>vannparameter</v>
      </c>
      <c r="E1708" t="str">
        <f>VLOOKUP(A1708,Sheet2!$A$2:$G$96,4,FALSE)</f>
        <v>organisk materiale</v>
      </c>
      <c r="F1708" s="1">
        <v>45055</v>
      </c>
      <c r="G1708" t="str">
        <f t="shared" si="88"/>
        <v>slamtank</v>
      </c>
      <c r="H1708" s="6" t="s">
        <v>119</v>
      </c>
      <c r="I1708" t="b">
        <f t="shared" si="86"/>
        <v>1</v>
      </c>
      <c r="J1708" s="9" t="s">
        <v>119</v>
      </c>
      <c r="K1708">
        <f>IF(LEN(VLOOKUP(B1708,Sheet2!$B$2:$G$96,5,FALSE))=0,"",VLOOKUP(B1708,Sheet2!$B$2:$G$96,5,FALSE))</f>
        <v>120</v>
      </c>
      <c r="L1708" t="str">
        <f>IF(LEN(VLOOKUP(B1708,Sheet2!$B$2:$G$96,6,FALSE))=0,"",VLOOKUP(B1708,Sheet2!$B$2:$G$96,6,FALSE))</f>
        <v/>
      </c>
      <c r="M1708" t="b">
        <f t="shared" si="87"/>
        <v>1</v>
      </c>
      <c r="N1708">
        <v>153</v>
      </c>
      <c r="O1708" t="b">
        <f>VLOOKUP(A1708,Sheet2!$A$2:$G$74,5,FALSE)</f>
        <v>1</v>
      </c>
    </row>
    <row r="1709" spans="1:15" x14ac:dyDescent="0.25">
      <c r="A1709" s="6" t="s">
        <v>353</v>
      </c>
      <c r="B1709" t="str">
        <f>VLOOKUP($A1709,Sheet2!$A$2:$B$200,2,FALSE)</f>
        <v>Tot N</v>
      </c>
      <c r="C1709" s="6" t="s">
        <v>266</v>
      </c>
      <c r="D1709" t="str">
        <f>VLOOKUP(A1709,Sheet2!$A$2:$G$200,3,FALSE)</f>
        <v>vannparameter</v>
      </c>
      <c r="E1709" t="str">
        <f>VLOOKUP(A1709,Sheet2!$A$2:$G$96,4,FALSE)</f>
        <v>næringsstoff</v>
      </c>
      <c r="F1709" s="1">
        <v>45055</v>
      </c>
      <c r="G1709" t="str">
        <f t="shared" si="88"/>
        <v>slamtank</v>
      </c>
      <c r="H1709" s="6" t="s">
        <v>119</v>
      </c>
      <c r="I1709" t="b">
        <f t="shared" si="86"/>
        <v>1</v>
      </c>
      <c r="J1709" s="9" t="s">
        <v>119</v>
      </c>
      <c r="K1709">
        <f>IF(LEN(VLOOKUP(B1709,Sheet2!$B$2:$G$96,5,FALSE))=0,"",VLOOKUP(B1709,Sheet2!$B$2:$G$96,5,FALSE))</f>
        <v>60</v>
      </c>
      <c r="L1709" t="str">
        <f>IF(LEN(VLOOKUP(B1709,Sheet2!$B$2:$G$96,6,FALSE))=0,"",VLOOKUP(B1709,Sheet2!$B$2:$G$96,6,FALSE))</f>
        <v/>
      </c>
      <c r="M1709" t="b">
        <f t="shared" si="87"/>
        <v>1</v>
      </c>
      <c r="N1709">
        <v>153</v>
      </c>
      <c r="O1709" t="b">
        <f>VLOOKUP(A1709,Sheet2!$A$2:$G$74,5,FALSE)</f>
        <v>1</v>
      </c>
    </row>
    <row r="1710" spans="1:15" x14ac:dyDescent="0.25">
      <c r="A1710" s="6" t="s">
        <v>185</v>
      </c>
      <c r="B1710" t="str">
        <f>VLOOKUP($A1710,Sheet2!$A$2:$B$200,2,FALSE)</f>
        <v>NH4 + NH3</v>
      </c>
      <c r="C1710" s="6" t="s">
        <v>266</v>
      </c>
      <c r="D1710" t="str">
        <f>VLOOKUP(A1710,Sheet2!$A$2:$G$200,3,FALSE)</f>
        <v>vannparameter</v>
      </c>
      <c r="E1710" t="str">
        <f>VLOOKUP(A1710,Sheet2!$A$2:$G$96,4,FALSE)</f>
        <v>næringsstoff</v>
      </c>
      <c r="F1710" s="1">
        <v>45055</v>
      </c>
      <c r="G1710" t="str">
        <f t="shared" si="88"/>
        <v>slamtank</v>
      </c>
      <c r="H1710" s="6" t="s">
        <v>119</v>
      </c>
      <c r="I1710" t="b">
        <f t="shared" si="86"/>
        <v>1</v>
      </c>
      <c r="J1710" s="9" t="s">
        <v>119</v>
      </c>
      <c r="K1710" t="str">
        <f>IF(LEN(VLOOKUP(B1710,Sheet2!$B$2:$G$96,5,FALSE))=0,"",VLOOKUP(B1710,Sheet2!$B$2:$G$96,5,FALSE))</f>
        <v/>
      </c>
      <c r="L1710" t="str">
        <f>IF(LEN(VLOOKUP(B1710,Sheet2!$B$2:$G$96,6,FALSE))=0,"",VLOOKUP(B1710,Sheet2!$B$2:$G$96,6,FALSE))</f>
        <v/>
      </c>
      <c r="M1710" t="b">
        <f t="shared" si="87"/>
        <v>0</v>
      </c>
      <c r="N1710">
        <v>153</v>
      </c>
      <c r="O1710" t="b">
        <f>VLOOKUP(A1710,Sheet2!$A$2:$G$74,5,FALSE)</f>
        <v>0</v>
      </c>
    </row>
    <row r="1711" spans="1:15" x14ac:dyDescent="0.25">
      <c r="A1711" s="6" t="s">
        <v>184</v>
      </c>
      <c r="B1711" t="str">
        <f>VLOOKUP($A1711,Sheet2!$A$2:$B$200,2,FALSE)</f>
        <v>Tot P</v>
      </c>
      <c r="C1711" s="6" t="s">
        <v>266</v>
      </c>
      <c r="D1711" t="str">
        <f>VLOOKUP(A1711,Sheet2!$A$2:$G$200,3,FALSE)</f>
        <v>vannparameter</v>
      </c>
      <c r="E1711" t="str">
        <f>VLOOKUP(A1711,Sheet2!$A$2:$G$96,4,FALSE)</f>
        <v>næringsstoff</v>
      </c>
      <c r="F1711" s="1">
        <v>45055</v>
      </c>
      <c r="G1711" t="str">
        <f t="shared" si="88"/>
        <v>slamtank</v>
      </c>
      <c r="H1711" s="6" t="s">
        <v>119</v>
      </c>
      <c r="I1711" t="b">
        <f t="shared" si="86"/>
        <v>1</v>
      </c>
      <c r="J1711" s="9" t="s">
        <v>119</v>
      </c>
      <c r="K1711">
        <f>IF(LEN(VLOOKUP(B1711,Sheet2!$B$2:$G$96,5,FALSE))=0,"",VLOOKUP(B1711,Sheet2!$B$2:$G$96,5,FALSE))</f>
        <v>10</v>
      </c>
      <c r="L1711" t="str">
        <f>IF(LEN(VLOOKUP(B1711,Sheet2!$B$2:$G$96,6,FALSE))=0,"",VLOOKUP(B1711,Sheet2!$B$2:$G$96,6,FALSE))</f>
        <v/>
      </c>
      <c r="M1711" t="b">
        <f t="shared" si="87"/>
        <v>1</v>
      </c>
      <c r="N1711">
        <v>153</v>
      </c>
      <c r="O1711" t="b">
        <f>VLOOKUP(A1711,Sheet2!$A$2:$G$74,5,FALSE)</f>
        <v>1</v>
      </c>
    </row>
    <row r="1712" spans="1:15" x14ac:dyDescent="0.25">
      <c r="A1712" s="6" t="s">
        <v>8</v>
      </c>
      <c r="B1712" t="str">
        <f>VLOOKUP($A1712,Sheet2!$A$2:$B$200,2,FALSE)</f>
        <v>KOF-Cr</v>
      </c>
      <c r="C1712" s="6" t="s">
        <v>266</v>
      </c>
      <c r="D1712" t="str">
        <f>VLOOKUP(A1712,Sheet2!$A$2:$G$200,3,FALSE)</f>
        <v>vannparameter</v>
      </c>
      <c r="E1712" t="str">
        <f>VLOOKUP(A1712,Sheet2!$A$2:$G$96,4,FALSE)</f>
        <v>organisk materiale</v>
      </c>
      <c r="F1712" s="1">
        <v>45055</v>
      </c>
      <c r="G1712" t="str">
        <f t="shared" si="88"/>
        <v>slamtank</v>
      </c>
      <c r="H1712" s="6" t="s">
        <v>119</v>
      </c>
      <c r="I1712" t="b">
        <f t="shared" si="86"/>
        <v>1</v>
      </c>
      <c r="J1712" s="9" t="s">
        <v>119</v>
      </c>
      <c r="K1712">
        <f>IF(LEN(VLOOKUP(B1712,Sheet2!$B$2:$G$96,5,FALSE))=0,"",VLOOKUP(B1712,Sheet2!$B$2:$G$96,5,FALSE))</f>
        <v>600</v>
      </c>
      <c r="L1712" t="str">
        <f>IF(LEN(VLOOKUP(B1712,Sheet2!$B$2:$G$96,6,FALSE))=0,"",VLOOKUP(B1712,Sheet2!$B$2:$G$96,6,FALSE))</f>
        <v/>
      </c>
      <c r="M1712" t="b">
        <f t="shared" si="87"/>
        <v>1</v>
      </c>
      <c r="N1712">
        <v>153</v>
      </c>
      <c r="O1712" t="b">
        <f>VLOOKUP(A1712,Sheet2!$A$2:$G$74,5,FALSE)</f>
        <v>1</v>
      </c>
    </row>
    <row r="1713" spans="1:15" x14ac:dyDescent="0.25">
      <c r="A1713" s="6" t="s">
        <v>9</v>
      </c>
      <c r="B1713" t="str">
        <f>VLOOKUP($A1713,Sheet2!$A$2:$B$200,2,FALSE)</f>
        <v>BOF-5</v>
      </c>
      <c r="C1713" s="6" t="s">
        <v>266</v>
      </c>
      <c r="D1713" t="str">
        <f>VLOOKUP(A1713,Sheet2!$A$2:$G$200,3,FALSE)</f>
        <v>vannparameter</v>
      </c>
      <c r="E1713" t="str">
        <f>VLOOKUP(A1713,Sheet2!$A$2:$G$96,4,FALSE)</f>
        <v>organisk materiale</v>
      </c>
      <c r="F1713" s="1">
        <v>45055</v>
      </c>
      <c r="G1713" t="str">
        <f t="shared" si="88"/>
        <v>slamtank</v>
      </c>
      <c r="H1713" s="6" t="s">
        <v>119</v>
      </c>
      <c r="I1713" t="b">
        <f t="shared" si="86"/>
        <v>1</v>
      </c>
      <c r="J1713" s="9" t="s">
        <v>119</v>
      </c>
      <c r="K1713">
        <f>IF(LEN(VLOOKUP(B1713,Sheet2!$B$2:$G$96,5,FALSE))=0,"",VLOOKUP(B1713,Sheet2!$B$2:$G$96,5,FALSE))</f>
        <v>300</v>
      </c>
      <c r="L1713" t="str">
        <f>IF(LEN(VLOOKUP(B1713,Sheet2!$B$2:$G$96,6,FALSE))=0,"",VLOOKUP(B1713,Sheet2!$B$2:$G$96,6,FALSE))</f>
        <v/>
      </c>
      <c r="M1713" t="b">
        <f t="shared" si="87"/>
        <v>1</v>
      </c>
      <c r="N1713">
        <v>153</v>
      </c>
      <c r="O1713" t="b">
        <f>VLOOKUP(A1713,Sheet2!$A$2:$G$74,5,FALSE)</f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A7C9-441B-4B08-A492-4F935D3ED004}">
  <dimension ref="A1:H119"/>
  <sheetViews>
    <sheetView topLeftCell="A40" workbookViewId="0">
      <selection activeCell="B107" sqref="B107"/>
    </sheetView>
  </sheetViews>
  <sheetFormatPr defaultRowHeight="15" x14ac:dyDescent="0.25"/>
  <cols>
    <col min="1" max="1" width="48.5703125" bestFit="1" customWidth="1"/>
    <col min="2" max="2" width="18.5703125" bestFit="1" customWidth="1"/>
    <col min="3" max="3" width="18.85546875" bestFit="1" customWidth="1"/>
    <col min="4" max="4" width="18.5703125" bestFit="1" customWidth="1"/>
    <col min="6" max="6" width="10" style="4" bestFit="1" customWidth="1"/>
    <col min="7" max="7" width="9.7109375" style="4" bestFit="1" customWidth="1"/>
  </cols>
  <sheetData>
    <row r="1" spans="1:8" s="2" customFormat="1" x14ac:dyDescent="0.25">
      <c r="A1" s="2" t="s">
        <v>52</v>
      </c>
      <c r="B1" s="2" t="s">
        <v>57</v>
      </c>
      <c r="C1" s="2" t="s">
        <v>86</v>
      </c>
      <c r="D1" s="2" t="s">
        <v>55</v>
      </c>
      <c r="E1" s="2" t="s">
        <v>197</v>
      </c>
      <c r="F1" s="5" t="s">
        <v>202</v>
      </c>
      <c r="G1" s="5" t="s">
        <v>201</v>
      </c>
      <c r="H1" s="2" t="s">
        <v>87</v>
      </c>
    </row>
    <row r="2" spans="1:8" x14ac:dyDescent="0.25">
      <c r="A2" t="s">
        <v>48</v>
      </c>
      <c r="B2" t="s">
        <v>77</v>
      </c>
      <c r="C2" t="s">
        <v>89</v>
      </c>
      <c r="D2" t="s">
        <v>47</v>
      </c>
      <c r="E2" t="b">
        <v>0</v>
      </c>
    </row>
    <row r="3" spans="1:8" x14ac:dyDescent="0.25">
      <c r="A3" t="s">
        <v>109</v>
      </c>
      <c r="B3" t="s">
        <v>162</v>
      </c>
      <c r="C3" t="s">
        <v>89</v>
      </c>
      <c r="D3" t="s">
        <v>177</v>
      </c>
      <c r="E3" t="b">
        <v>0</v>
      </c>
    </row>
    <row r="4" spans="1:8" x14ac:dyDescent="0.25">
      <c r="A4" t="s">
        <v>108</v>
      </c>
      <c r="B4" t="s">
        <v>161</v>
      </c>
      <c r="C4" t="s">
        <v>89</v>
      </c>
      <c r="D4" t="s">
        <v>177</v>
      </c>
      <c r="E4" t="b">
        <v>0</v>
      </c>
    </row>
    <row r="5" spans="1:8" x14ac:dyDescent="0.25">
      <c r="A5" t="s">
        <v>185</v>
      </c>
      <c r="B5" t="s">
        <v>62</v>
      </c>
      <c r="C5" t="s">
        <v>84</v>
      </c>
      <c r="D5" t="s">
        <v>207</v>
      </c>
      <c r="E5" t="b">
        <v>0</v>
      </c>
    </row>
    <row r="6" spans="1:8" x14ac:dyDescent="0.25">
      <c r="A6" t="s">
        <v>112</v>
      </c>
      <c r="B6" t="s">
        <v>165</v>
      </c>
      <c r="C6" t="s">
        <v>89</v>
      </c>
      <c r="D6" t="s">
        <v>177</v>
      </c>
      <c r="E6" t="b">
        <v>0</v>
      </c>
    </row>
    <row r="7" spans="1:8" x14ac:dyDescent="0.25">
      <c r="A7" t="s">
        <v>10</v>
      </c>
      <c r="B7" t="s">
        <v>66</v>
      </c>
      <c r="C7" t="s">
        <v>204</v>
      </c>
      <c r="D7" t="s">
        <v>204</v>
      </c>
      <c r="E7" t="b">
        <v>1</v>
      </c>
      <c r="F7" s="4">
        <v>50</v>
      </c>
      <c r="H7" t="s">
        <v>11</v>
      </c>
    </row>
    <row r="8" spans="1:8" x14ac:dyDescent="0.25">
      <c r="A8" t="s">
        <v>153</v>
      </c>
      <c r="B8" t="s">
        <v>168</v>
      </c>
      <c r="C8" t="s">
        <v>89</v>
      </c>
      <c r="D8" t="s">
        <v>177</v>
      </c>
      <c r="E8" t="b">
        <v>0</v>
      </c>
    </row>
    <row r="9" spans="1:8" x14ac:dyDescent="0.25">
      <c r="A9" t="s">
        <v>156</v>
      </c>
      <c r="B9" t="s">
        <v>172</v>
      </c>
      <c r="C9" t="s">
        <v>89</v>
      </c>
      <c r="D9" t="s">
        <v>177</v>
      </c>
      <c r="E9" t="b">
        <v>0</v>
      </c>
    </row>
    <row r="10" spans="1:8" x14ac:dyDescent="0.25">
      <c r="A10" t="s">
        <v>116</v>
      </c>
      <c r="B10" t="s">
        <v>174</v>
      </c>
      <c r="C10" t="s">
        <v>89</v>
      </c>
      <c r="D10" t="s">
        <v>177</v>
      </c>
      <c r="E10" t="b">
        <v>0</v>
      </c>
    </row>
    <row r="11" spans="1:8" x14ac:dyDescent="0.25">
      <c r="A11" t="s">
        <v>155</v>
      </c>
      <c r="B11" t="s">
        <v>171</v>
      </c>
      <c r="C11" t="s">
        <v>89</v>
      </c>
      <c r="D11" t="s">
        <v>177</v>
      </c>
      <c r="E11" t="b">
        <v>0</v>
      </c>
    </row>
    <row r="12" spans="1:8" x14ac:dyDescent="0.25">
      <c r="A12" t="s">
        <v>39</v>
      </c>
      <c r="B12" t="s">
        <v>39</v>
      </c>
      <c r="C12" t="s">
        <v>89</v>
      </c>
      <c r="D12" t="s">
        <v>85</v>
      </c>
      <c r="E12" t="b">
        <v>0</v>
      </c>
    </row>
    <row r="13" spans="1:8" x14ac:dyDescent="0.25">
      <c r="A13" t="s">
        <v>12</v>
      </c>
      <c r="B13" t="s">
        <v>67</v>
      </c>
      <c r="C13" t="s">
        <v>204</v>
      </c>
      <c r="D13" t="s">
        <v>204</v>
      </c>
      <c r="E13" t="b">
        <v>1</v>
      </c>
      <c r="F13" s="4">
        <v>50</v>
      </c>
      <c r="H13" t="s">
        <v>11</v>
      </c>
    </row>
    <row r="14" spans="1:8" x14ac:dyDescent="0.25">
      <c r="A14" t="s">
        <v>9</v>
      </c>
      <c r="B14" t="s">
        <v>9</v>
      </c>
      <c r="C14" t="s">
        <v>84</v>
      </c>
      <c r="D14" t="s">
        <v>60</v>
      </c>
      <c r="E14" t="b">
        <v>1</v>
      </c>
      <c r="F14" s="4">
        <v>300</v>
      </c>
      <c r="H14" t="s">
        <v>5</v>
      </c>
    </row>
    <row r="15" spans="1:8" x14ac:dyDescent="0.25">
      <c r="A15" t="s">
        <v>179</v>
      </c>
      <c r="B15" t="s">
        <v>36</v>
      </c>
      <c r="C15" t="s">
        <v>89</v>
      </c>
      <c r="D15" t="s">
        <v>36</v>
      </c>
      <c r="E15" t="b">
        <v>1</v>
      </c>
      <c r="F15" s="4" t="s">
        <v>27</v>
      </c>
    </row>
    <row r="16" spans="1:8" x14ac:dyDescent="0.25">
      <c r="A16" t="s">
        <v>157</v>
      </c>
      <c r="B16" t="s">
        <v>173</v>
      </c>
      <c r="C16" t="s">
        <v>89</v>
      </c>
      <c r="D16" t="s">
        <v>177</v>
      </c>
      <c r="E16" t="b">
        <v>0</v>
      </c>
    </row>
    <row r="17" spans="1:8" x14ac:dyDescent="0.25">
      <c r="A17" t="s">
        <v>41</v>
      </c>
      <c r="B17" t="s">
        <v>41</v>
      </c>
      <c r="C17" t="s">
        <v>89</v>
      </c>
      <c r="D17" t="s">
        <v>85</v>
      </c>
      <c r="E17" t="b">
        <v>0</v>
      </c>
    </row>
    <row r="18" spans="1:8" x14ac:dyDescent="0.25">
      <c r="A18" t="s">
        <v>111</v>
      </c>
      <c r="B18" t="s">
        <v>164</v>
      </c>
      <c r="C18" t="s">
        <v>89</v>
      </c>
      <c r="D18" t="s">
        <v>177</v>
      </c>
      <c r="E18" t="b">
        <v>0</v>
      </c>
    </row>
    <row r="19" spans="1:8" x14ac:dyDescent="0.25">
      <c r="A19" t="s">
        <v>113</v>
      </c>
      <c r="B19" t="s">
        <v>166</v>
      </c>
      <c r="C19" t="s">
        <v>89</v>
      </c>
      <c r="D19" t="s">
        <v>177</v>
      </c>
      <c r="E19" t="b">
        <v>0</v>
      </c>
    </row>
    <row r="20" spans="1:8" x14ac:dyDescent="0.25">
      <c r="A20" t="s">
        <v>110</v>
      </c>
      <c r="B20" t="s">
        <v>163</v>
      </c>
      <c r="C20" t="s">
        <v>89</v>
      </c>
      <c r="D20" t="s">
        <v>177</v>
      </c>
      <c r="E20" t="b">
        <v>0</v>
      </c>
    </row>
    <row r="21" spans="1:8" x14ac:dyDescent="0.25">
      <c r="A21" t="s">
        <v>158</v>
      </c>
      <c r="B21" t="s">
        <v>175</v>
      </c>
      <c r="C21" t="s">
        <v>89</v>
      </c>
      <c r="D21" t="s">
        <v>177</v>
      </c>
      <c r="E21" t="b">
        <v>0</v>
      </c>
    </row>
    <row r="22" spans="1:8" x14ac:dyDescent="0.25">
      <c r="A22" t="s">
        <v>21</v>
      </c>
      <c r="B22" t="s">
        <v>74</v>
      </c>
      <c r="C22" t="s">
        <v>204</v>
      </c>
      <c r="D22" t="s">
        <v>204</v>
      </c>
      <c r="E22" t="b">
        <v>0</v>
      </c>
    </row>
    <row r="23" spans="1:8" x14ac:dyDescent="0.25">
      <c r="A23" t="s">
        <v>14</v>
      </c>
      <c r="B23" t="s">
        <v>68</v>
      </c>
      <c r="C23" t="s">
        <v>204</v>
      </c>
      <c r="D23" t="s">
        <v>204</v>
      </c>
      <c r="E23" t="b">
        <v>1</v>
      </c>
      <c r="F23" s="4">
        <v>5</v>
      </c>
      <c r="H23" t="s">
        <v>11</v>
      </c>
    </row>
    <row r="24" spans="1:8" x14ac:dyDescent="0.25">
      <c r="A24" t="s">
        <v>64</v>
      </c>
      <c r="B24" t="s">
        <v>65</v>
      </c>
      <c r="C24" t="s">
        <v>84</v>
      </c>
      <c r="D24" t="s">
        <v>61</v>
      </c>
      <c r="E24" t="b">
        <v>0</v>
      </c>
      <c r="F24" s="4">
        <v>1000</v>
      </c>
      <c r="H24" t="s">
        <v>5</v>
      </c>
    </row>
    <row r="25" spans="1:8" x14ac:dyDescent="0.25">
      <c r="A25" t="s">
        <v>16</v>
      </c>
      <c r="B25" t="s">
        <v>69</v>
      </c>
      <c r="C25" t="s">
        <v>204</v>
      </c>
      <c r="D25" t="s">
        <v>204</v>
      </c>
      <c r="E25" t="b">
        <v>1</v>
      </c>
      <c r="F25" s="4">
        <v>200</v>
      </c>
      <c r="H25" t="s">
        <v>11</v>
      </c>
    </row>
    <row r="26" spans="1:8" x14ac:dyDescent="0.25">
      <c r="A26" t="s">
        <v>8</v>
      </c>
      <c r="B26" t="s">
        <v>8</v>
      </c>
      <c r="C26" t="s">
        <v>84</v>
      </c>
      <c r="D26" t="s">
        <v>60</v>
      </c>
      <c r="E26" t="b">
        <v>1</v>
      </c>
      <c r="F26" s="4">
        <v>600</v>
      </c>
      <c r="H26" t="s">
        <v>5</v>
      </c>
    </row>
    <row r="27" spans="1:8" x14ac:dyDescent="0.25">
      <c r="A27" t="s">
        <v>17</v>
      </c>
      <c r="B27" t="s">
        <v>70</v>
      </c>
      <c r="C27" t="s">
        <v>204</v>
      </c>
      <c r="D27" t="s">
        <v>204</v>
      </c>
      <c r="E27" t="b">
        <v>1</v>
      </c>
      <c r="F27" s="4">
        <v>50</v>
      </c>
      <c r="H27" t="s">
        <v>11</v>
      </c>
    </row>
    <row r="28" spans="1:8" x14ac:dyDescent="0.25">
      <c r="A28" t="s">
        <v>154</v>
      </c>
      <c r="B28" t="s">
        <v>169</v>
      </c>
      <c r="C28" t="s">
        <v>89</v>
      </c>
      <c r="D28" t="s">
        <v>177</v>
      </c>
      <c r="E28" t="b">
        <v>0</v>
      </c>
    </row>
    <row r="29" spans="1:8" x14ac:dyDescent="0.25">
      <c r="A29" t="s">
        <v>18</v>
      </c>
      <c r="B29" t="s">
        <v>71</v>
      </c>
      <c r="C29" t="s">
        <v>204</v>
      </c>
      <c r="D29" t="s">
        <v>204</v>
      </c>
      <c r="E29" t="b">
        <v>1</v>
      </c>
      <c r="F29" s="4">
        <v>2</v>
      </c>
      <c r="H29" t="s">
        <v>11</v>
      </c>
    </row>
    <row r="30" spans="1:8" x14ac:dyDescent="0.25">
      <c r="A30" t="s">
        <v>2</v>
      </c>
      <c r="B30" t="s">
        <v>58</v>
      </c>
      <c r="C30" t="s">
        <v>84</v>
      </c>
      <c r="D30" t="s">
        <v>58</v>
      </c>
      <c r="E30" t="b">
        <v>1</v>
      </c>
    </row>
    <row r="31" spans="1:8" x14ac:dyDescent="0.25">
      <c r="A31" t="s">
        <v>43</v>
      </c>
      <c r="B31" t="s">
        <v>97</v>
      </c>
      <c r="C31" t="s">
        <v>89</v>
      </c>
      <c r="D31" t="s">
        <v>85</v>
      </c>
      <c r="E31" t="b">
        <v>0</v>
      </c>
    </row>
    <row r="32" spans="1:8" x14ac:dyDescent="0.25">
      <c r="A32" t="s">
        <v>22</v>
      </c>
      <c r="B32" t="s">
        <v>75</v>
      </c>
      <c r="C32" t="s">
        <v>204</v>
      </c>
      <c r="D32" t="s">
        <v>204</v>
      </c>
      <c r="E32" t="b">
        <v>0</v>
      </c>
    </row>
    <row r="33" spans="1:8" x14ac:dyDescent="0.25">
      <c r="A33" t="s">
        <v>107</v>
      </c>
      <c r="B33" t="s">
        <v>160</v>
      </c>
      <c r="C33" t="s">
        <v>89</v>
      </c>
      <c r="D33" t="s">
        <v>177</v>
      </c>
      <c r="E33" t="b">
        <v>0</v>
      </c>
    </row>
    <row r="34" spans="1:8" x14ac:dyDescent="0.25">
      <c r="A34" t="s">
        <v>19</v>
      </c>
      <c r="B34" t="s">
        <v>72</v>
      </c>
      <c r="C34" t="s">
        <v>204</v>
      </c>
      <c r="D34" t="s">
        <v>205</v>
      </c>
      <c r="E34" t="b">
        <v>1</v>
      </c>
      <c r="F34" s="4">
        <v>50</v>
      </c>
      <c r="H34" t="s">
        <v>11</v>
      </c>
    </row>
    <row r="35" spans="1:8" x14ac:dyDescent="0.25">
      <c r="A35" t="s">
        <v>88</v>
      </c>
      <c r="B35" t="s">
        <v>200</v>
      </c>
      <c r="C35" t="s">
        <v>203</v>
      </c>
      <c r="D35" t="s">
        <v>203</v>
      </c>
      <c r="E35" t="b">
        <v>1</v>
      </c>
      <c r="F35" s="4">
        <v>20000</v>
      </c>
      <c r="H35" t="s">
        <v>11</v>
      </c>
    </row>
    <row r="36" spans="1:8" x14ac:dyDescent="0.25">
      <c r="A36" t="s">
        <v>44</v>
      </c>
      <c r="B36" t="s">
        <v>44</v>
      </c>
      <c r="C36" t="s">
        <v>89</v>
      </c>
      <c r="D36" t="s">
        <v>85</v>
      </c>
      <c r="E36" t="b">
        <v>0</v>
      </c>
    </row>
    <row r="37" spans="1:8" x14ac:dyDescent="0.25">
      <c r="A37" t="s">
        <v>101</v>
      </c>
      <c r="B37" t="s">
        <v>101</v>
      </c>
      <c r="C37" t="s">
        <v>89</v>
      </c>
      <c r="D37" t="s">
        <v>152</v>
      </c>
      <c r="E37" t="b">
        <v>0</v>
      </c>
    </row>
    <row r="38" spans="1:8" x14ac:dyDescent="0.25">
      <c r="A38" t="s">
        <v>102</v>
      </c>
      <c r="B38" t="s">
        <v>102</v>
      </c>
      <c r="C38" t="s">
        <v>89</v>
      </c>
      <c r="D38" t="s">
        <v>152</v>
      </c>
      <c r="E38" t="b">
        <v>0</v>
      </c>
    </row>
    <row r="39" spans="1:8" x14ac:dyDescent="0.25">
      <c r="A39" t="s">
        <v>103</v>
      </c>
      <c r="B39" t="s">
        <v>103</v>
      </c>
      <c r="C39" t="s">
        <v>89</v>
      </c>
      <c r="D39" t="s">
        <v>152</v>
      </c>
      <c r="E39" t="b">
        <v>0</v>
      </c>
    </row>
    <row r="40" spans="1:8" x14ac:dyDescent="0.25">
      <c r="A40" t="s">
        <v>104</v>
      </c>
      <c r="B40" t="s">
        <v>104</v>
      </c>
      <c r="C40" t="s">
        <v>89</v>
      </c>
      <c r="D40" t="s">
        <v>152</v>
      </c>
      <c r="E40" t="b">
        <v>0</v>
      </c>
    </row>
    <row r="41" spans="1:8" x14ac:dyDescent="0.25">
      <c r="A41" t="s">
        <v>105</v>
      </c>
      <c r="B41" t="s">
        <v>105</v>
      </c>
      <c r="C41" t="s">
        <v>89</v>
      </c>
      <c r="D41" t="s">
        <v>152</v>
      </c>
      <c r="E41" t="b">
        <v>0</v>
      </c>
      <c r="F41" s="4">
        <v>500</v>
      </c>
      <c r="H41" t="s">
        <v>11</v>
      </c>
    </row>
    <row r="42" spans="1:8" x14ac:dyDescent="0.25">
      <c r="A42" t="s">
        <v>99</v>
      </c>
      <c r="B42" t="s">
        <v>99</v>
      </c>
      <c r="C42" t="s">
        <v>89</v>
      </c>
      <c r="D42" t="s">
        <v>152</v>
      </c>
      <c r="E42" t="b">
        <v>0</v>
      </c>
    </row>
    <row r="43" spans="1:8" x14ac:dyDescent="0.25">
      <c r="A43" t="s">
        <v>100</v>
      </c>
      <c r="B43" t="s">
        <v>100</v>
      </c>
      <c r="C43" t="s">
        <v>89</v>
      </c>
      <c r="D43" t="s">
        <v>152</v>
      </c>
      <c r="E43" t="b">
        <v>0</v>
      </c>
    </row>
    <row r="44" spans="1:8" x14ac:dyDescent="0.25">
      <c r="A44" t="s">
        <v>193</v>
      </c>
      <c r="B44" t="s">
        <v>78</v>
      </c>
      <c r="C44" t="s">
        <v>89</v>
      </c>
      <c r="D44" t="s">
        <v>47</v>
      </c>
      <c r="E44" t="b">
        <v>0</v>
      </c>
    </row>
    <row r="45" spans="1:8" x14ac:dyDescent="0.25">
      <c r="A45" t="s">
        <v>49</v>
      </c>
      <c r="B45" t="s">
        <v>81</v>
      </c>
      <c r="C45" t="s">
        <v>89</v>
      </c>
      <c r="D45" t="s">
        <v>47</v>
      </c>
      <c r="E45" t="b">
        <v>0</v>
      </c>
    </row>
    <row r="46" spans="1:8" x14ac:dyDescent="0.25">
      <c r="A46" t="s">
        <v>50</v>
      </c>
      <c r="B46" t="s">
        <v>82</v>
      </c>
      <c r="C46" t="s">
        <v>89</v>
      </c>
      <c r="D46" t="s">
        <v>47</v>
      </c>
      <c r="E46" t="b">
        <v>0</v>
      </c>
    </row>
    <row r="47" spans="1:8" x14ac:dyDescent="0.25">
      <c r="A47" t="s">
        <v>194</v>
      </c>
      <c r="B47" t="s">
        <v>79</v>
      </c>
      <c r="C47" t="s">
        <v>89</v>
      </c>
      <c r="D47" t="s">
        <v>47</v>
      </c>
      <c r="E47" t="b">
        <v>1</v>
      </c>
      <c r="F47" s="4" t="s">
        <v>27</v>
      </c>
    </row>
    <row r="48" spans="1:8" x14ac:dyDescent="0.25">
      <c r="A48" t="s">
        <v>195</v>
      </c>
      <c r="B48" t="s">
        <v>80</v>
      </c>
      <c r="C48" t="s">
        <v>89</v>
      </c>
      <c r="D48" t="s">
        <v>47</v>
      </c>
      <c r="E48" t="b">
        <v>1</v>
      </c>
      <c r="F48" s="4" t="s">
        <v>27</v>
      </c>
    </row>
    <row r="49" spans="1:8" x14ac:dyDescent="0.25">
      <c r="A49" t="s">
        <v>51</v>
      </c>
      <c r="B49" t="s">
        <v>83</v>
      </c>
      <c r="C49" t="s">
        <v>89</v>
      </c>
      <c r="D49" t="s">
        <v>47</v>
      </c>
      <c r="E49" t="b">
        <v>0</v>
      </c>
    </row>
    <row r="50" spans="1:8" x14ac:dyDescent="0.25">
      <c r="A50" t="s">
        <v>1</v>
      </c>
      <c r="B50" t="s">
        <v>1</v>
      </c>
      <c r="C50" t="s">
        <v>84</v>
      </c>
      <c r="D50" t="s">
        <v>1</v>
      </c>
      <c r="E50" t="b">
        <v>1</v>
      </c>
      <c r="F50" s="4">
        <v>5.5</v>
      </c>
      <c r="G50" s="4">
        <v>8.5</v>
      </c>
    </row>
    <row r="51" spans="1:8" x14ac:dyDescent="0.25">
      <c r="A51" t="s">
        <v>114</v>
      </c>
      <c r="B51" t="s">
        <v>167</v>
      </c>
      <c r="C51" t="s">
        <v>89</v>
      </c>
      <c r="D51" t="s">
        <v>177</v>
      </c>
      <c r="E51" t="b">
        <v>0</v>
      </c>
    </row>
    <row r="52" spans="1:8" x14ac:dyDescent="0.25">
      <c r="A52" t="s">
        <v>20</v>
      </c>
      <c r="B52" t="s">
        <v>73</v>
      </c>
      <c r="C52" t="s">
        <v>204</v>
      </c>
      <c r="D52" t="s">
        <v>205</v>
      </c>
      <c r="E52" t="b">
        <v>1</v>
      </c>
      <c r="F52" s="4">
        <v>500</v>
      </c>
      <c r="H52" t="s">
        <v>11</v>
      </c>
    </row>
    <row r="53" spans="1:8" x14ac:dyDescent="0.25">
      <c r="A53" t="s">
        <v>198</v>
      </c>
      <c r="B53" t="s">
        <v>199</v>
      </c>
      <c r="C53" t="s">
        <v>84</v>
      </c>
      <c r="E53" t="b">
        <v>0</v>
      </c>
      <c r="F53" s="4">
        <v>500</v>
      </c>
      <c r="H53" t="s">
        <v>5</v>
      </c>
    </row>
    <row r="54" spans="1:8" x14ac:dyDescent="0.25">
      <c r="A54" t="s">
        <v>115</v>
      </c>
      <c r="B54" t="s">
        <v>170</v>
      </c>
      <c r="C54" t="s">
        <v>89</v>
      </c>
      <c r="D54" t="s">
        <v>177</v>
      </c>
      <c r="E54" t="b">
        <v>0</v>
      </c>
    </row>
    <row r="55" spans="1:8" x14ac:dyDescent="0.25">
      <c r="A55" t="s">
        <v>45</v>
      </c>
      <c r="B55" t="s">
        <v>45</v>
      </c>
      <c r="C55" t="s">
        <v>89</v>
      </c>
      <c r="D55" t="s">
        <v>85</v>
      </c>
      <c r="E55" t="b">
        <v>0</v>
      </c>
    </row>
    <row r="56" spans="1:8" x14ac:dyDescent="0.25">
      <c r="A56" t="s">
        <v>45</v>
      </c>
      <c r="B56" t="s">
        <v>45</v>
      </c>
      <c r="C56" t="s">
        <v>89</v>
      </c>
      <c r="D56" t="s">
        <v>85</v>
      </c>
      <c r="E56" t="b">
        <v>0</v>
      </c>
    </row>
    <row r="57" spans="1:8" x14ac:dyDescent="0.25">
      <c r="A57" t="s">
        <v>159</v>
      </c>
      <c r="B57" t="s">
        <v>196</v>
      </c>
      <c r="C57" t="s">
        <v>89</v>
      </c>
      <c r="D57" t="s">
        <v>177</v>
      </c>
      <c r="E57" t="b">
        <v>0</v>
      </c>
    </row>
    <row r="58" spans="1:8" x14ac:dyDescent="0.25">
      <c r="A58" t="s">
        <v>176</v>
      </c>
      <c r="B58" t="s">
        <v>176</v>
      </c>
      <c r="C58" t="s">
        <v>89</v>
      </c>
      <c r="D58" t="s">
        <v>177</v>
      </c>
      <c r="E58" t="b">
        <v>1</v>
      </c>
      <c r="F58" s="4" t="s">
        <v>27</v>
      </c>
    </row>
    <row r="59" spans="1:8" x14ac:dyDescent="0.25">
      <c r="A59" t="s">
        <v>23</v>
      </c>
      <c r="B59" t="s">
        <v>76</v>
      </c>
      <c r="C59" t="s">
        <v>89</v>
      </c>
      <c r="D59" t="s">
        <v>152</v>
      </c>
      <c r="E59" t="b">
        <v>0</v>
      </c>
    </row>
    <row r="60" spans="1:8" x14ac:dyDescent="0.25">
      <c r="A60" t="s">
        <v>106</v>
      </c>
      <c r="B60" t="s">
        <v>106</v>
      </c>
      <c r="C60" t="s">
        <v>89</v>
      </c>
      <c r="D60" t="s">
        <v>152</v>
      </c>
      <c r="E60" t="b">
        <v>0</v>
      </c>
    </row>
    <row r="61" spans="1:8" x14ac:dyDescent="0.25">
      <c r="A61" t="s">
        <v>91</v>
      </c>
      <c r="B61" t="s">
        <v>91</v>
      </c>
      <c r="C61" t="s">
        <v>89</v>
      </c>
      <c r="D61" t="s">
        <v>47</v>
      </c>
      <c r="E61" t="b">
        <v>0</v>
      </c>
    </row>
    <row r="62" spans="1:8" x14ac:dyDescent="0.25">
      <c r="A62" t="s">
        <v>178</v>
      </c>
      <c r="B62" t="s">
        <v>178</v>
      </c>
      <c r="C62" t="s">
        <v>89</v>
      </c>
      <c r="D62" t="s">
        <v>85</v>
      </c>
      <c r="E62" t="b">
        <v>0</v>
      </c>
    </row>
    <row r="63" spans="1:8" x14ac:dyDescent="0.25">
      <c r="A63" t="s">
        <v>4</v>
      </c>
      <c r="B63" t="s">
        <v>98</v>
      </c>
      <c r="C63" t="s">
        <v>84</v>
      </c>
      <c r="D63" t="s">
        <v>59</v>
      </c>
      <c r="E63" t="b">
        <v>1</v>
      </c>
      <c r="F63" s="4">
        <v>50</v>
      </c>
      <c r="H63" t="s">
        <v>5</v>
      </c>
    </row>
    <row r="64" spans="1:8" x14ac:dyDescent="0.25">
      <c r="A64" t="s">
        <v>117</v>
      </c>
      <c r="B64" t="s">
        <v>180</v>
      </c>
      <c r="C64" t="s">
        <v>84</v>
      </c>
      <c r="D64" t="s">
        <v>181</v>
      </c>
      <c r="E64" t="b">
        <v>0</v>
      </c>
    </row>
    <row r="65" spans="1:8" x14ac:dyDescent="0.25">
      <c r="A65" t="s">
        <v>29</v>
      </c>
      <c r="B65" t="s">
        <v>29</v>
      </c>
      <c r="C65" t="s">
        <v>203</v>
      </c>
      <c r="D65" t="s">
        <v>203</v>
      </c>
      <c r="E65" t="b">
        <v>1</v>
      </c>
    </row>
    <row r="66" spans="1:8" x14ac:dyDescent="0.25">
      <c r="A66" t="s">
        <v>34</v>
      </c>
      <c r="B66" t="s">
        <v>34</v>
      </c>
      <c r="C66" t="s">
        <v>203</v>
      </c>
      <c r="D66" t="s">
        <v>206</v>
      </c>
      <c r="E66" t="b">
        <v>1</v>
      </c>
      <c r="F66" s="4">
        <v>200000</v>
      </c>
      <c r="H66" t="s">
        <v>11</v>
      </c>
    </row>
    <row r="67" spans="1:8" x14ac:dyDescent="0.25">
      <c r="A67" t="s">
        <v>31</v>
      </c>
      <c r="B67" t="s">
        <v>31</v>
      </c>
      <c r="C67" t="s">
        <v>203</v>
      </c>
      <c r="D67" t="s">
        <v>203</v>
      </c>
      <c r="E67" t="b">
        <v>1</v>
      </c>
    </row>
    <row r="68" spans="1:8" x14ac:dyDescent="0.25">
      <c r="A68" t="s">
        <v>32</v>
      </c>
      <c r="B68" t="s">
        <v>32</v>
      </c>
      <c r="C68" t="s">
        <v>203</v>
      </c>
      <c r="D68" t="s">
        <v>203</v>
      </c>
      <c r="E68" t="b">
        <v>1</v>
      </c>
    </row>
    <row r="69" spans="1:8" x14ac:dyDescent="0.25">
      <c r="A69" t="s">
        <v>90</v>
      </c>
      <c r="B69" t="s">
        <v>90</v>
      </c>
      <c r="C69" t="s">
        <v>203</v>
      </c>
      <c r="D69" t="s">
        <v>203</v>
      </c>
      <c r="E69" t="b">
        <v>1</v>
      </c>
    </row>
    <row r="70" spans="1:8" x14ac:dyDescent="0.25">
      <c r="A70" t="s">
        <v>40</v>
      </c>
      <c r="B70" t="s">
        <v>40</v>
      </c>
      <c r="C70" t="s">
        <v>89</v>
      </c>
      <c r="D70" t="s">
        <v>85</v>
      </c>
      <c r="E70" t="b">
        <v>0</v>
      </c>
    </row>
    <row r="71" spans="1:8" x14ac:dyDescent="0.25">
      <c r="A71" t="s">
        <v>184</v>
      </c>
      <c r="B71" t="s">
        <v>63</v>
      </c>
      <c r="C71" t="s">
        <v>84</v>
      </c>
      <c r="D71" t="s">
        <v>207</v>
      </c>
      <c r="E71" t="b">
        <v>1</v>
      </c>
      <c r="F71" s="4">
        <v>10</v>
      </c>
      <c r="H71" t="s">
        <v>5</v>
      </c>
    </row>
    <row r="72" spans="1:8" x14ac:dyDescent="0.25">
      <c r="A72" t="s">
        <v>183</v>
      </c>
      <c r="B72" t="s">
        <v>6</v>
      </c>
      <c r="C72" t="s">
        <v>84</v>
      </c>
      <c r="D72" t="s">
        <v>207</v>
      </c>
      <c r="E72" t="b">
        <v>1</v>
      </c>
      <c r="F72" s="4">
        <v>60</v>
      </c>
      <c r="H72" t="s">
        <v>5</v>
      </c>
    </row>
    <row r="73" spans="1:8" x14ac:dyDescent="0.25">
      <c r="A73" t="s">
        <v>182</v>
      </c>
      <c r="B73" t="s">
        <v>7</v>
      </c>
      <c r="C73" t="s">
        <v>84</v>
      </c>
      <c r="D73" t="s">
        <v>60</v>
      </c>
      <c r="E73" t="b">
        <v>1</v>
      </c>
      <c r="F73" s="4">
        <v>120</v>
      </c>
      <c r="H73" t="s">
        <v>5</v>
      </c>
    </row>
    <row r="74" spans="1:8" x14ac:dyDescent="0.25">
      <c r="A74" t="s">
        <v>150</v>
      </c>
      <c r="B74" t="s">
        <v>151</v>
      </c>
      <c r="C74" t="s">
        <v>84</v>
      </c>
      <c r="D74" t="s">
        <v>59</v>
      </c>
      <c r="E74" t="b">
        <v>0</v>
      </c>
    </row>
    <row r="75" spans="1:8" x14ac:dyDescent="0.25">
      <c r="A75" s="6" t="s">
        <v>277</v>
      </c>
      <c r="B75" t="s">
        <v>278</v>
      </c>
      <c r="C75" t="s">
        <v>89</v>
      </c>
      <c r="D75" t="s">
        <v>47</v>
      </c>
      <c r="E75" t="b">
        <v>0</v>
      </c>
    </row>
    <row r="76" spans="1:8" x14ac:dyDescent="0.25">
      <c r="A76" s="6" t="s">
        <v>290</v>
      </c>
      <c r="B76" t="s">
        <v>279</v>
      </c>
      <c r="C76" t="s">
        <v>89</v>
      </c>
      <c r="D76" t="s">
        <v>47</v>
      </c>
      <c r="E76" t="b">
        <v>0</v>
      </c>
    </row>
    <row r="77" spans="1:8" x14ac:dyDescent="0.25">
      <c r="A77" s="6" t="s">
        <v>291</v>
      </c>
      <c r="B77" t="s">
        <v>280</v>
      </c>
      <c r="C77" t="s">
        <v>89</v>
      </c>
      <c r="D77" t="s">
        <v>47</v>
      </c>
      <c r="E77" t="b">
        <v>0</v>
      </c>
    </row>
    <row r="78" spans="1:8" x14ac:dyDescent="0.25">
      <c r="A78" s="6" t="s">
        <v>292</v>
      </c>
      <c r="B78" t="s">
        <v>281</v>
      </c>
      <c r="C78" t="s">
        <v>89</v>
      </c>
      <c r="D78" t="s">
        <v>47</v>
      </c>
      <c r="E78" t="b">
        <v>0</v>
      </c>
    </row>
    <row r="79" spans="1:8" x14ac:dyDescent="0.25">
      <c r="A79" s="6" t="s">
        <v>320</v>
      </c>
      <c r="B79" t="s">
        <v>282</v>
      </c>
      <c r="C79" t="s">
        <v>89</v>
      </c>
      <c r="D79" t="s">
        <v>47</v>
      </c>
      <c r="E79" t="b">
        <v>0</v>
      </c>
    </row>
    <row r="80" spans="1:8" x14ac:dyDescent="0.25">
      <c r="A80" s="6" t="s">
        <v>321</v>
      </c>
      <c r="B80" t="s">
        <v>283</v>
      </c>
      <c r="C80" t="s">
        <v>89</v>
      </c>
      <c r="D80" t="s">
        <v>47</v>
      </c>
      <c r="E80" t="b">
        <v>0</v>
      </c>
    </row>
    <row r="81" spans="1:5" x14ac:dyDescent="0.25">
      <c r="A81" s="6" t="s">
        <v>322</v>
      </c>
      <c r="B81" t="s">
        <v>284</v>
      </c>
      <c r="C81" t="s">
        <v>89</v>
      </c>
      <c r="D81" t="s">
        <v>47</v>
      </c>
      <c r="E81" t="b">
        <v>0</v>
      </c>
    </row>
    <row r="82" spans="1:5" x14ac:dyDescent="0.25">
      <c r="A82" s="6" t="s">
        <v>323</v>
      </c>
      <c r="B82" t="s">
        <v>285</v>
      </c>
      <c r="C82" t="s">
        <v>89</v>
      </c>
      <c r="D82" t="s">
        <v>47</v>
      </c>
      <c r="E82" t="b">
        <v>0</v>
      </c>
    </row>
    <row r="83" spans="1:5" x14ac:dyDescent="0.25">
      <c r="A83" s="6" t="s">
        <v>324</v>
      </c>
      <c r="B83" t="s">
        <v>286</v>
      </c>
      <c r="C83" t="s">
        <v>89</v>
      </c>
      <c r="D83" t="s">
        <v>47</v>
      </c>
      <c r="E83" t="b">
        <v>0</v>
      </c>
    </row>
    <row r="84" spans="1:5" x14ac:dyDescent="0.25">
      <c r="A84" s="6" t="s">
        <v>193</v>
      </c>
      <c r="B84" t="s">
        <v>78</v>
      </c>
      <c r="C84" t="s">
        <v>89</v>
      </c>
      <c r="D84" t="s">
        <v>47</v>
      </c>
      <c r="E84" t="b">
        <v>0</v>
      </c>
    </row>
    <row r="85" spans="1:5" x14ac:dyDescent="0.25">
      <c r="A85" s="6" t="s">
        <v>325</v>
      </c>
      <c r="B85" t="s">
        <v>287</v>
      </c>
      <c r="C85" t="s">
        <v>89</v>
      </c>
      <c r="D85" t="s">
        <v>47</v>
      </c>
      <c r="E85" t="b">
        <v>0</v>
      </c>
    </row>
    <row r="86" spans="1:5" x14ac:dyDescent="0.25">
      <c r="A86" s="6" t="s">
        <v>326</v>
      </c>
      <c r="B86" t="s">
        <v>288</v>
      </c>
      <c r="C86" t="s">
        <v>89</v>
      </c>
      <c r="D86" t="s">
        <v>47</v>
      </c>
      <c r="E86" t="b">
        <v>0</v>
      </c>
    </row>
    <row r="87" spans="1:5" x14ac:dyDescent="0.25">
      <c r="A87" s="6" t="s">
        <v>327</v>
      </c>
      <c r="B87" t="s">
        <v>289</v>
      </c>
      <c r="C87" t="s">
        <v>89</v>
      </c>
      <c r="D87" t="s">
        <v>47</v>
      </c>
      <c r="E87" t="b">
        <v>0</v>
      </c>
    </row>
    <row r="88" spans="1:5" x14ac:dyDescent="0.25">
      <c r="A88" s="6" t="s">
        <v>194</v>
      </c>
      <c r="B88" t="s">
        <v>79</v>
      </c>
      <c r="C88" t="s">
        <v>89</v>
      </c>
      <c r="D88" t="s">
        <v>47</v>
      </c>
      <c r="E88" t="b">
        <v>0</v>
      </c>
    </row>
    <row r="89" spans="1:5" x14ac:dyDescent="0.25">
      <c r="A89" s="6" t="s">
        <v>328</v>
      </c>
      <c r="B89" t="s">
        <v>293</v>
      </c>
      <c r="C89" t="s">
        <v>89</v>
      </c>
      <c r="D89" t="s">
        <v>47</v>
      </c>
      <c r="E89" t="b">
        <v>0</v>
      </c>
    </row>
    <row r="90" spans="1:5" x14ac:dyDescent="0.25">
      <c r="A90" s="6" t="s">
        <v>329</v>
      </c>
      <c r="B90" t="s">
        <v>294</v>
      </c>
      <c r="C90" t="s">
        <v>89</v>
      </c>
      <c r="D90" t="s">
        <v>47</v>
      </c>
      <c r="E90" t="b">
        <v>0</v>
      </c>
    </row>
    <row r="91" spans="1:5" x14ac:dyDescent="0.25">
      <c r="A91" s="6" t="s">
        <v>330</v>
      </c>
      <c r="B91" t="s">
        <v>295</v>
      </c>
      <c r="C91" t="s">
        <v>89</v>
      </c>
      <c r="D91" t="s">
        <v>47</v>
      </c>
      <c r="E91" t="b">
        <v>0</v>
      </c>
    </row>
    <row r="92" spans="1:5" x14ac:dyDescent="0.25">
      <c r="A92" s="6" t="s">
        <v>331</v>
      </c>
      <c r="B92" t="s">
        <v>296</v>
      </c>
      <c r="C92" t="s">
        <v>89</v>
      </c>
      <c r="D92" t="s">
        <v>47</v>
      </c>
      <c r="E92" t="b">
        <v>0</v>
      </c>
    </row>
    <row r="93" spans="1:5" x14ac:dyDescent="0.25">
      <c r="A93" s="6" t="s">
        <v>48</v>
      </c>
      <c r="B93" t="s">
        <v>77</v>
      </c>
      <c r="C93" t="s">
        <v>89</v>
      </c>
      <c r="D93" t="s">
        <v>47</v>
      </c>
      <c r="E93" t="b">
        <v>0</v>
      </c>
    </row>
    <row r="94" spans="1:5" x14ac:dyDescent="0.25">
      <c r="A94" s="6" t="s">
        <v>332</v>
      </c>
      <c r="B94" t="s">
        <v>297</v>
      </c>
      <c r="C94" t="s">
        <v>89</v>
      </c>
      <c r="D94" t="s">
        <v>47</v>
      </c>
      <c r="E94" t="b">
        <v>0</v>
      </c>
    </row>
    <row r="95" spans="1:5" x14ac:dyDescent="0.25">
      <c r="A95" s="6" t="s">
        <v>333</v>
      </c>
      <c r="B95" t="s">
        <v>298</v>
      </c>
      <c r="C95" t="s">
        <v>89</v>
      </c>
      <c r="D95" t="s">
        <v>47</v>
      </c>
      <c r="E95" t="b">
        <v>0</v>
      </c>
    </row>
    <row r="96" spans="1:5" x14ac:dyDescent="0.25">
      <c r="A96" s="6" t="s">
        <v>334</v>
      </c>
      <c r="B96" t="s">
        <v>299</v>
      </c>
      <c r="C96" t="s">
        <v>89</v>
      </c>
      <c r="D96" t="s">
        <v>47</v>
      </c>
      <c r="E96" t="b">
        <v>0</v>
      </c>
    </row>
    <row r="97" spans="1:5" x14ac:dyDescent="0.25">
      <c r="A97" s="6" t="s">
        <v>335</v>
      </c>
      <c r="B97" t="s">
        <v>300</v>
      </c>
      <c r="C97" t="s">
        <v>89</v>
      </c>
      <c r="D97" t="s">
        <v>47</v>
      </c>
      <c r="E97" t="b">
        <v>0</v>
      </c>
    </row>
    <row r="98" spans="1:5" x14ac:dyDescent="0.25">
      <c r="A98" s="6" t="s">
        <v>336</v>
      </c>
      <c r="B98" t="s">
        <v>301</v>
      </c>
      <c r="C98" t="s">
        <v>89</v>
      </c>
      <c r="D98" t="s">
        <v>47</v>
      </c>
      <c r="E98" t="b">
        <v>0</v>
      </c>
    </row>
    <row r="99" spans="1:5" x14ac:dyDescent="0.25">
      <c r="A99" s="6" t="s">
        <v>337</v>
      </c>
      <c r="B99" t="s">
        <v>302</v>
      </c>
      <c r="C99" t="s">
        <v>89</v>
      </c>
      <c r="D99" t="s">
        <v>47</v>
      </c>
      <c r="E99" t="b">
        <v>0</v>
      </c>
    </row>
    <row r="100" spans="1:5" x14ac:dyDescent="0.25">
      <c r="A100" s="6" t="s">
        <v>338</v>
      </c>
      <c r="B100" t="s">
        <v>303</v>
      </c>
      <c r="C100" t="s">
        <v>89</v>
      </c>
      <c r="D100" t="s">
        <v>47</v>
      </c>
      <c r="E100" t="b">
        <v>0</v>
      </c>
    </row>
    <row r="101" spans="1:5" x14ac:dyDescent="0.25">
      <c r="A101" s="6" t="s">
        <v>339</v>
      </c>
      <c r="B101" t="s">
        <v>304</v>
      </c>
      <c r="C101" t="s">
        <v>89</v>
      </c>
      <c r="D101" t="s">
        <v>47</v>
      </c>
      <c r="E101" t="b">
        <v>0</v>
      </c>
    </row>
    <row r="102" spans="1:5" x14ac:dyDescent="0.25">
      <c r="A102" s="6" t="s">
        <v>340</v>
      </c>
      <c r="B102" t="s">
        <v>305</v>
      </c>
      <c r="C102" t="s">
        <v>89</v>
      </c>
      <c r="D102" t="s">
        <v>47</v>
      </c>
      <c r="E102" t="b">
        <v>0</v>
      </c>
    </row>
    <row r="103" spans="1:5" x14ac:dyDescent="0.25">
      <c r="A103" s="6" t="s">
        <v>341</v>
      </c>
      <c r="B103" t="s">
        <v>306</v>
      </c>
      <c r="C103" t="s">
        <v>89</v>
      </c>
      <c r="D103" t="s">
        <v>47</v>
      </c>
      <c r="E103" t="b">
        <v>0</v>
      </c>
    </row>
    <row r="104" spans="1:5" x14ac:dyDescent="0.25">
      <c r="A104" s="6" t="s">
        <v>263</v>
      </c>
      <c r="B104" s="6" t="s">
        <v>263</v>
      </c>
      <c r="C104" t="s">
        <v>89</v>
      </c>
      <c r="D104" t="s">
        <v>47</v>
      </c>
      <c r="E104" t="b">
        <v>0</v>
      </c>
    </row>
    <row r="105" spans="1:5" x14ac:dyDescent="0.25">
      <c r="A105" s="6" t="s">
        <v>264</v>
      </c>
      <c r="B105" s="6" t="s">
        <v>264</v>
      </c>
      <c r="C105" t="s">
        <v>89</v>
      </c>
      <c r="D105" t="s">
        <v>47</v>
      </c>
      <c r="E105" t="b">
        <v>0</v>
      </c>
    </row>
    <row r="106" spans="1:5" x14ac:dyDescent="0.25">
      <c r="A106" s="6" t="s">
        <v>265</v>
      </c>
      <c r="B106" t="s">
        <v>294</v>
      </c>
      <c r="C106" t="s">
        <v>89</v>
      </c>
      <c r="D106" t="s">
        <v>47</v>
      </c>
      <c r="E106" t="b">
        <v>0</v>
      </c>
    </row>
    <row r="107" spans="1:5" x14ac:dyDescent="0.25">
      <c r="A107" s="6" t="s">
        <v>342</v>
      </c>
      <c r="B107" t="s">
        <v>307</v>
      </c>
      <c r="C107" t="s">
        <v>89</v>
      </c>
      <c r="D107" t="s">
        <v>47</v>
      </c>
      <c r="E107" t="b">
        <v>0</v>
      </c>
    </row>
    <row r="108" spans="1:5" x14ac:dyDescent="0.25">
      <c r="A108" s="6" t="s">
        <v>343</v>
      </c>
      <c r="B108" t="s">
        <v>308</v>
      </c>
      <c r="C108" t="s">
        <v>89</v>
      </c>
      <c r="D108" t="s">
        <v>47</v>
      </c>
      <c r="E108" t="b">
        <v>0</v>
      </c>
    </row>
    <row r="109" spans="1:5" x14ac:dyDescent="0.25">
      <c r="A109" s="6" t="s">
        <v>344</v>
      </c>
      <c r="B109" t="s">
        <v>309</v>
      </c>
      <c r="C109" t="s">
        <v>89</v>
      </c>
      <c r="D109" t="s">
        <v>47</v>
      </c>
      <c r="E109" t="b">
        <v>0</v>
      </c>
    </row>
    <row r="110" spans="1:5" x14ac:dyDescent="0.25">
      <c r="A110" s="6" t="s">
        <v>345</v>
      </c>
      <c r="B110" t="s">
        <v>310</v>
      </c>
      <c r="C110" t="s">
        <v>89</v>
      </c>
      <c r="D110" t="s">
        <v>47</v>
      </c>
      <c r="E110" t="b">
        <v>0</v>
      </c>
    </row>
    <row r="111" spans="1:5" x14ac:dyDescent="0.25">
      <c r="A111" s="6" t="s">
        <v>346</v>
      </c>
      <c r="B111" t="s">
        <v>311</v>
      </c>
      <c r="C111" t="s">
        <v>89</v>
      </c>
      <c r="D111" t="s">
        <v>47</v>
      </c>
      <c r="E111" t="b">
        <v>0</v>
      </c>
    </row>
    <row r="112" spans="1:5" x14ac:dyDescent="0.25">
      <c r="A112" s="6" t="s">
        <v>347</v>
      </c>
      <c r="B112" t="s">
        <v>312</v>
      </c>
      <c r="C112" t="s">
        <v>89</v>
      </c>
      <c r="D112" t="s">
        <v>47</v>
      </c>
      <c r="E112" t="b">
        <v>0</v>
      </c>
    </row>
    <row r="113" spans="1:5" x14ac:dyDescent="0.25">
      <c r="A113" s="6" t="s">
        <v>348</v>
      </c>
      <c r="B113" t="s">
        <v>313</v>
      </c>
      <c r="C113" t="s">
        <v>89</v>
      </c>
      <c r="D113" t="s">
        <v>47</v>
      </c>
      <c r="E113" t="b">
        <v>0</v>
      </c>
    </row>
    <row r="114" spans="1:5" x14ac:dyDescent="0.25">
      <c r="A114" s="6" t="s">
        <v>349</v>
      </c>
      <c r="B114" t="s">
        <v>314</v>
      </c>
      <c r="C114" t="s">
        <v>89</v>
      </c>
      <c r="D114" t="s">
        <v>47</v>
      </c>
      <c r="E114" t="b">
        <v>0</v>
      </c>
    </row>
    <row r="115" spans="1:5" x14ac:dyDescent="0.25">
      <c r="A115" s="6" t="s">
        <v>350</v>
      </c>
      <c r="B115" t="s">
        <v>315</v>
      </c>
      <c r="C115" t="s">
        <v>89</v>
      </c>
      <c r="D115" t="s">
        <v>47</v>
      </c>
      <c r="E115" t="b">
        <v>0</v>
      </c>
    </row>
    <row r="116" spans="1:5" x14ac:dyDescent="0.25">
      <c r="A116" s="6" t="s">
        <v>351</v>
      </c>
      <c r="B116" t="s">
        <v>316</v>
      </c>
      <c r="C116" t="s">
        <v>89</v>
      </c>
      <c r="D116" t="s">
        <v>47</v>
      </c>
      <c r="E116" t="b">
        <v>0</v>
      </c>
    </row>
    <row r="117" spans="1:5" x14ac:dyDescent="0.25">
      <c r="A117" s="6" t="s">
        <v>352</v>
      </c>
      <c r="B117" t="s">
        <v>317</v>
      </c>
      <c r="C117" t="s">
        <v>89</v>
      </c>
      <c r="D117" t="s">
        <v>47</v>
      </c>
      <c r="E117" t="b">
        <v>0</v>
      </c>
    </row>
    <row r="118" spans="1:5" x14ac:dyDescent="0.25">
      <c r="A118" s="6" t="s">
        <v>318</v>
      </c>
      <c r="B118" s="6" t="s">
        <v>318</v>
      </c>
      <c r="C118" t="s">
        <v>89</v>
      </c>
      <c r="D118" t="s">
        <v>47</v>
      </c>
      <c r="E118" t="b">
        <v>0</v>
      </c>
    </row>
    <row r="119" spans="1:5" x14ac:dyDescent="0.25">
      <c r="A119" s="6" t="s">
        <v>319</v>
      </c>
      <c r="B119" s="6" t="s">
        <v>319</v>
      </c>
      <c r="C119" t="s">
        <v>89</v>
      </c>
      <c r="D119" t="s">
        <v>47</v>
      </c>
      <c r="E119" t="b">
        <v>0</v>
      </c>
    </row>
  </sheetData>
  <autoFilter ref="A1:H74" xr:uid="{2C12A7C9-441B-4B08-A492-4F935D3ED004}">
    <sortState xmlns:xlrd2="http://schemas.microsoft.com/office/spreadsheetml/2017/richdata2" ref="A2:H74">
      <sortCondition ref="A1:A7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7F49-C9C5-47F4-A30A-1B9B4CB0182B}">
  <dimension ref="A1:B103"/>
  <sheetViews>
    <sheetView topLeftCell="A70" workbookViewId="0">
      <selection activeCell="B2" sqref="B2:B103"/>
    </sheetView>
  </sheetViews>
  <sheetFormatPr defaultRowHeight="15" x14ac:dyDescent="0.25"/>
  <cols>
    <col min="1" max="1" width="28.7109375" bestFit="1" customWidth="1"/>
    <col min="2" max="2" width="28.140625" bestFit="1" customWidth="1"/>
  </cols>
  <sheetData>
    <row r="1" spans="1:2" x14ac:dyDescent="0.25">
      <c r="A1" s="2" t="s">
        <v>259</v>
      </c>
      <c r="B1" s="2" t="s">
        <v>52</v>
      </c>
    </row>
    <row r="2" spans="1:2" x14ac:dyDescent="0.25">
      <c r="A2" s="6" t="s">
        <v>235</v>
      </c>
      <c r="B2" s="6" t="s">
        <v>150</v>
      </c>
    </row>
    <row r="3" spans="1:2" x14ac:dyDescent="0.25">
      <c r="A3" s="6" t="s">
        <v>208</v>
      </c>
      <c r="B3" s="6" t="s">
        <v>10</v>
      </c>
    </row>
    <row r="4" spans="1:2" x14ac:dyDescent="0.25">
      <c r="A4" s="6" t="s">
        <v>209</v>
      </c>
      <c r="B4" s="6" t="s">
        <v>14</v>
      </c>
    </row>
    <row r="5" spans="1:2" x14ac:dyDescent="0.25">
      <c r="A5" s="6" t="s">
        <v>210</v>
      </c>
      <c r="B5" s="6" t="s">
        <v>17</v>
      </c>
    </row>
    <row r="6" spans="1:2" x14ac:dyDescent="0.25">
      <c r="A6" s="6" t="s">
        <v>211</v>
      </c>
      <c r="B6" s="6" t="s">
        <v>16</v>
      </c>
    </row>
    <row r="7" spans="1:2" x14ac:dyDescent="0.25">
      <c r="A7" s="6" t="s">
        <v>212</v>
      </c>
      <c r="B7" s="6" t="s">
        <v>21</v>
      </c>
    </row>
    <row r="8" spans="1:2" x14ac:dyDescent="0.25">
      <c r="A8" s="6" t="s">
        <v>213</v>
      </c>
      <c r="B8" s="6" t="s">
        <v>18</v>
      </c>
    </row>
    <row r="9" spans="1:2" x14ac:dyDescent="0.25">
      <c r="A9" s="6" t="s">
        <v>215</v>
      </c>
      <c r="B9" s="6" t="s">
        <v>22</v>
      </c>
    </row>
    <row r="10" spans="1:2" x14ac:dyDescent="0.25">
      <c r="A10" s="6" t="s">
        <v>216</v>
      </c>
      <c r="B10" s="6" t="s">
        <v>19</v>
      </c>
    </row>
    <row r="11" spans="1:2" x14ac:dyDescent="0.25">
      <c r="A11" s="6" t="s">
        <v>217</v>
      </c>
      <c r="B11" s="6" t="s">
        <v>12</v>
      </c>
    </row>
    <row r="12" spans="1:2" x14ac:dyDescent="0.25">
      <c r="A12" s="6" t="s">
        <v>218</v>
      </c>
      <c r="B12" s="6" t="s">
        <v>20</v>
      </c>
    </row>
    <row r="13" spans="1:2" x14ac:dyDescent="0.25">
      <c r="A13" s="6" t="s">
        <v>208</v>
      </c>
      <c r="B13" s="6" t="s">
        <v>10</v>
      </c>
    </row>
    <row r="14" spans="1:2" x14ac:dyDescent="0.25">
      <c r="A14" s="6" t="s">
        <v>209</v>
      </c>
      <c r="B14" s="6" t="s">
        <v>14</v>
      </c>
    </row>
    <row r="15" spans="1:2" x14ac:dyDescent="0.25">
      <c r="A15" s="6" t="s">
        <v>210</v>
      </c>
      <c r="B15" s="6" t="s">
        <v>17</v>
      </c>
    </row>
    <row r="16" spans="1:2" x14ac:dyDescent="0.25">
      <c r="A16" s="6" t="s">
        <v>211</v>
      </c>
      <c r="B16" s="6" t="s">
        <v>16</v>
      </c>
    </row>
    <row r="17" spans="1:2" x14ac:dyDescent="0.25">
      <c r="A17" s="6" t="s">
        <v>212</v>
      </c>
      <c r="B17" s="6" t="s">
        <v>21</v>
      </c>
    </row>
    <row r="18" spans="1:2" x14ac:dyDescent="0.25">
      <c r="A18" s="6" t="s">
        <v>213</v>
      </c>
      <c r="B18" s="6" t="s">
        <v>18</v>
      </c>
    </row>
    <row r="19" spans="1:2" x14ac:dyDescent="0.25">
      <c r="A19" s="6" t="s">
        <v>215</v>
      </c>
      <c r="B19" s="6" t="s">
        <v>22</v>
      </c>
    </row>
    <row r="20" spans="1:2" x14ac:dyDescent="0.25">
      <c r="A20" s="6" t="s">
        <v>216</v>
      </c>
      <c r="B20" s="6" t="s">
        <v>19</v>
      </c>
    </row>
    <row r="21" spans="1:2" x14ac:dyDescent="0.25">
      <c r="A21" s="6" t="s">
        <v>217</v>
      </c>
      <c r="B21" s="6" t="s">
        <v>12</v>
      </c>
    </row>
    <row r="22" spans="1:2" x14ac:dyDescent="0.25">
      <c r="A22" s="6" t="s">
        <v>218</v>
      </c>
      <c r="B22" s="6" t="s">
        <v>20</v>
      </c>
    </row>
    <row r="23" spans="1:2" x14ac:dyDescent="0.25">
      <c r="A23" s="6" t="s">
        <v>99</v>
      </c>
      <c r="B23" s="6" t="s">
        <v>99</v>
      </c>
    </row>
    <row r="24" spans="1:2" x14ac:dyDescent="0.25">
      <c r="A24" s="6" t="s">
        <v>100</v>
      </c>
      <c r="B24" s="6" t="s">
        <v>100</v>
      </c>
    </row>
    <row r="25" spans="1:2" x14ac:dyDescent="0.25">
      <c r="A25" s="6" t="s">
        <v>101</v>
      </c>
      <c r="B25" s="6" t="s">
        <v>101</v>
      </c>
    </row>
    <row r="26" spans="1:2" x14ac:dyDescent="0.25">
      <c r="A26" s="6" t="s">
        <v>102</v>
      </c>
      <c r="B26" s="6" t="s">
        <v>102</v>
      </c>
    </row>
    <row r="27" spans="1:2" x14ac:dyDescent="0.25">
      <c r="A27" s="6" t="s">
        <v>103</v>
      </c>
      <c r="B27" s="6" t="s">
        <v>103</v>
      </c>
    </row>
    <row r="28" spans="1:2" x14ac:dyDescent="0.25">
      <c r="A28" s="6" t="s">
        <v>104</v>
      </c>
      <c r="B28" s="6" t="s">
        <v>104</v>
      </c>
    </row>
    <row r="29" spans="1:2" x14ac:dyDescent="0.25">
      <c r="A29" s="6" t="s">
        <v>105</v>
      </c>
      <c r="B29" s="6" t="s">
        <v>105</v>
      </c>
    </row>
    <row r="30" spans="1:2" x14ac:dyDescent="0.25">
      <c r="A30" s="6" t="s">
        <v>106</v>
      </c>
      <c r="B30" s="6" t="s">
        <v>106</v>
      </c>
    </row>
    <row r="31" spans="1:2" x14ac:dyDescent="0.25">
      <c r="A31" s="6" t="s">
        <v>99</v>
      </c>
      <c r="B31" s="6" t="s">
        <v>99</v>
      </c>
    </row>
    <row r="32" spans="1:2" x14ac:dyDescent="0.25">
      <c r="A32" s="6" t="s">
        <v>100</v>
      </c>
      <c r="B32" s="6" t="s">
        <v>100</v>
      </c>
    </row>
    <row r="33" spans="1:2" x14ac:dyDescent="0.25">
      <c r="A33" s="6" t="s">
        <v>101</v>
      </c>
      <c r="B33" s="6" t="s">
        <v>101</v>
      </c>
    </row>
    <row r="34" spans="1:2" x14ac:dyDescent="0.25">
      <c r="A34" s="6" t="s">
        <v>102</v>
      </c>
      <c r="B34" s="6" t="s">
        <v>102</v>
      </c>
    </row>
    <row r="35" spans="1:2" x14ac:dyDescent="0.25">
      <c r="A35" s="6" t="s">
        <v>103</v>
      </c>
      <c r="B35" s="6" t="s">
        <v>103</v>
      </c>
    </row>
    <row r="36" spans="1:2" x14ac:dyDescent="0.25">
      <c r="A36" s="6" t="s">
        <v>104</v>
      </c>
      <c r="B36" s="6" t="s">
        <v>104</v>
      </c>
    </row>
    <row r="37" spans="1:2" x14ac:dyDescent="0.25">
      <c r="A37" s="6" t="s">
        <v>105</v>
      </c>
      <c r="B37" s="6" t="s">
        <v>105</v>
      </c>
    </row>
    <row r="38" spans="1:2" x14ac:dyDescent="0.25">
      <c r="A38" s="6" t="s">
        <v>106</v>
      </c>
      <c r="B38" s="6" t="s">
        <v>106</v>
      </c>
    </row>
    <row r="39" spans="1:2" x14ac:dyDescent="0.25">
      <c r="A39" s="6" t="s">
        <v>107</v>
      </c>
      <c r="B39" s="6" t="s">
        <v>107</v>
      </c>
    </row>
    <row r="40" spans="1:2" x14ac:dyDescent="0.25">
      <c r="A40" s="6" t="s">
        <v>108</v>
      </c>
      <c r="B40" s="6" t="s">
        <v>108</v>
      </c>
    </row>
    <row r="41" spans="1:2" x14ac:dyDescent="0.25">
      <c r="A41" s="6" t="s">
        <v>109</v>
      </c>
      <c r="B41" s="6" t="s">
        <v>109</v>
      </c>
    </row>
    <row r="42" spans="1:2" x14ac:dyDescent="0.25">
      <c r="A42" s="6" t="s">
        <v>110</v>
      </c>
      <c r="B42" s="6" t="s">
        <v>110</v>
      </c>
    </row>
    <row r="43" spans="1:2" x14ac:dyDescent="0.25">
      <c r="A43" s="6" t="s">
        <v>111</v>
      </c>
      <c r="B43" s="6" t="s">
        <v>111</v>
      </c>
    </row>
    <row r="44" spans="1:2" x14ac:dyDescent="0.25">
      <c r="A44" s="6" t="s">
        <v>112</v>
      </c>
      <c r="B44" s="6" t="s">
        <v>112</v>
      </c>
    </row>
    <row r="45" spans="1:2" x14ac:dyDescent="0.25">
      <c r="A45" s="6" t="s">
        <v>113</v>
      </c>
      <c r="B45" s="6" t="s">
        <v>113</v>
      </c>
    </row>
    <row r="46" spans="1:2" x14ac:dyDescent="0.25">
      <c r="A46" s="6" t="s">
        <v>114</v>
      </c>
      <c r="B46" s="6" t="s">
        <v>114</v>
      </c>
    </row>
    <row r="47" spans="1:2" x14ac:dyDescent="0.25">
      <c r="A47" s="6" t="s">
        <v>247</v>
      </c>
      <c r="B47" s="6" t="s">
        <v>153</v>
      </c>
    </row>
    <row r="48" spans="1:2" x14ac:dyDescent="0.25">
      <c r="A48" s="6" t="s">
        <v>248</v>
      </c>
      <c r="B48" s="6" t="s">
        <v>154</v>
      </c>
    </row>
    <row r="49" spans="1:2" x14ac:dyDescent="0.25">
      <c r="A49" s="6" t="s">
        <v>115</v>
      </c>
      <c r="B49" s="6" t="s">
        <v>115</v>
      </c>
    </row>
    <row r="50" spans="1:2" x14ac:dyDescent="0.25">
      <c r="A50" s="6" t="s">
        <v>249</v>
      </c>
      <c r="B50" s="6" t="s">
        <v>155</v>
      </c>
    </row>
    <row r="51" spans="1:2" x14ac:dyDescent="0.25">
      <c r="A51" s="6" t="s">
        <v>250</v>
      </c>
      <c r="B51" s="6" t="s">
        <v>156</v>
      </c>
    </row>
    <row r="52" spans="1:2" x14ac:dyDescent="0.25">
      <c r="A52" s="6" t="s">
        <v>251</v>
      </c>
      <c r="B52" s="6" t="s">
        <v>157</v>
      </c>
    </row>
    <row r="53" spans="1:2" x14ac:dyDescent="0.25">
      <c r="A53" s="6" t="s">
        <v>116</v>
      </c>
      <c r="B53" s="6" t="s">
        <v>116</v>
      </c>
    </row>
    <row r="54" spans="1:2" x14ac:dyDescent="0.25">
      <c r="A54" s="6" t="s">
        <v>252</v>
      </c>
      <c r="B54" s="6" t="s">
        <v>158</v>
      </c>
    </row>
    <row r="55" spans="1:2" x14ac:dyDescent="0.25">
      <c r="A55" s="6" t="s">
        <v>253</v>
      </c>
      <c r="B55" s="6" t="s">
        <v>176</v>
      </c>
    </row>
    <row r="56" spans="1:2" x14ac:dyDescent="0.25">
      <c r="A56" s="6" t="s">
        <v>254</v>
      </c>
      <c r="B56" s="6" t="s">
        <v>159</v>
      </c>
    </row>
    <row r="57" spans="1:2" x14ac:dyDescent="0.25">
      <c r="A57" s="6" t="s">
        <v>107</v>
      </c>
      <c r="B57" s="6" t="s">
        <v>107</v>
      </c>
    </row>
    <row r="58" spans="1:2" x14ac:dyDescent="0.25">
      <c r="A58" s="6" t="s">
        <v>108</v>
      </c>
      <c r="B58" s="6" t="s">
        <v>108</v>
      </c>
    </row>
    <row r="59" spans="1:2" x14ac:dyDescent="0.25">
      <c r="A59" s="6" t="s">
        <v>109</v>
      </c>
      <c r="B59" s="6" t="s">
        <v>109</v>
      </c>
    </row>
    <row r="60" spans="1:2" x14ac:dyDescent="0.25">
      <c r="A60" s="6" t="s">
        <v>110</v>
      </c>
      <c r="B60" s="6" t="s">
        <v>110</v>
      </c>
    </row>
    <row r="61" spans="1:2" x14ac:dyDescent="0.25">
      <c r="A61" s="6" t="s">
        <v>111</v>
      </c>
      <c r="B61" s="6" t="s">
        <v>111</v>
      </c>
    </row>
    <row r="62" spans="1:2" x14ac:dyDescent="0.25">
      <c r="A62" s="6" t="s">
        <v>112</v>
      </c>
      <c r="B62" s="6" t="s">
        <v>112</v>
      </c>
    </row>
    <row r="63" spans="1:2" x14ac:dyDescent="0.25">
      <c r="A63" s="6" t="s">
        <v>113</v>
      </c>
      <c r="B63" s="6" t="s">
        <v>113</v>
      </c>
    </row>
    <row r="64" spans="1:2" x14ac:dyDescent="0.25">
      <c r="A64" s="6" t="s">
        <v>114</v>
      </c>
      <c r="B64" s="6" t="s">
        <v>114</v>
      </c>
    </row>
    <row r="65" spans="1:2" x14ac:dyDescent="0.25">
      <c r="A65" s="6" t="s">
        <v>247</v>
      </c>
      <c r="B65" s="6" t="s">
        <v>153</v>
      </c>
    </row>
    <row r="66" spans="1:2" x14ac:dyDescent="0.25">
      <c r="A66" s="6" t="s">
        <v>248</v>
      </c>
      <c r="B66" s="6" t="s">
        <v>154</v>
      </c>
    </row>
    <row r="67" spans="1:2" x14ac:dyDescent="0.25">
      <c r="A67" s="6" t="s">
        <v>115</v>
      </c>
      <c r="B67" s="6" t="s">
        <v>115</v>
      </c>
    </row>
    <row r="68" spans="1:2" x14ac:dyDescent="0.25">
      <c r="A68" s="6" t="s">
        <v>249</v>
      </c>
      <c r="B68" s="6" t="s">
        <v>155</v>
      </c>
    </row>
    <row r="69" spans="1:2" x14ac:dyDescent="0.25">
      <c r="A69" s="6" t="s">
        <v>250</v>
      </c>
      <c r="B69" s="6" t="s">
        <v>156</v>
      </c>
    </row>
    <row r="70" spans="1:2" x14ac:dyDescent="0.25">
      <c r="A70" s="6" t="s">
        <v>251</v>
      </c>
      <c r="B70" s="6" t="s">
        <v>157</v>
      </c>
    </row>
    <row r="71" spans="1:2" x14ac:dyDescent="0.25">
      <c r="A71" s="6" t="s">
        <v>116</v>
      </c>
      <c r="B71" s="6" t="s">
        <v>116</v>
      </c>
    </row>
    <row r="72" spans="1:2" x14ac:dyDescent="0.25">
      <c r="A72" s="6" t="s">
        <v>252</v>
      </c>
      <c r="B72" s="6" t="s">
        <v>158</v>
      </c>
    </row>
    <row r="73" spans="1:2" x14ac:dyDescent="0.25">
      <c r="A73" s="6" t="s">
        <v>253</v>
      </c>
      <c r="B73" s="6" t="s">
        <v>176</v>
      </c>
    </row>
    <row r="74" spans="1:2" x14ac:dyDescent="0.25">
      <c r="A74" s="6" t="s">
        <v>254</v>
      </c>
      <c r="B74" s="6" t="s">
        <v>159</v>
      </c>
    </row>
    <row r="75" spans="1:2" x14ac:dyDescent="0.25">
      <c r="A75" s="6" t="s">
        <v>39</v>
      </c>
      <c r="B75" s="6" t="s">
        <v>39</v>
      </c>
    </row>
    <row r="76" spans="1:2" x14ac:dyDescent="0.25">
      <c r="A76" s="6" t="s">
        <v>40</v>
      </c>
      <c r="B76" s="6" t="s">
        <v>40</v>
      </c>
    </row>
    <row r="77" spans="1:2" x14ac:dyDescent="0.25">
      <c r="A77" s="6" t="s">
        <v>41</v>
      </c>
      <c r="B77" s="6" t="s">
        <v>41</v>
      </c>
    </row>
    <row r="78" spans="1:2" x14ac:dyDescent="0.25">
      <c r="A78" s="6" t="s">
        <v>43</v>
      </c>
      <c r="B78" s="6" t="s">
        <v>43</v>
      </c>
    </row>
    <row r="79" spans="1:2" x14ac:dyDescent="0.25">
      <c r="A79" s="6" t="s">
        <v>44</v>
      </c>
      <c r="B79" s="6" t="s">
        <v>44</v>
      </c>
    </row>
    <row r="80" spans="1:2" x14ac:dyDescent="0.25">
      <c r="A80" s="6" t="s">
        <v>255</v>
      </c>
      <c r="B80" t="s">
        <v>178</v>
      </c>
    </row>
    <row r="81" spans="1:2" x14ac:dyDescent="0.25">
      <c r="A81" s="6" t="s">
        <v>256</v>
      </c>
      <c r="B81" s="6" t="s">
        <v>45</v>
      </c>
    </row>
    <row r="82" spans="1:2" x14ac:dyDescent="0.25">
      <c r="A82" s="6" t="s">
        <v>224</v>
      </c>
      <c r="B82" s="6" t="s">
        <v>29</v>
      </c>
    </row>
    <row r="83" spans="1:2" x14ac:dyDescent="0.25">
      <c r="A83" s="6" t="s">
        <v>225</v>
      </c>
      <c r="B83" s="6" t="s">
        <v>31</v>
      </c>
    </row>
    <row r="84" spans="1:2" x14ac:dyDescent="0.25">
      <c r="A84" s="6" t="s">
        <v>226</v>
      </c>
      <c r="B84" s="6" t="s">
        <v>32</v>
      </c>
    </row>
    <row r="85" spans="1:2" x14ac:dyDescent="0.25">
      <c r="A85" s="6" t="s">
        <v>224</v>
      </c>
      <c r="B85" s="6" t="s">
        <v>29</v>
      </c>
    </row>
    <row r="86" spans="1:2" x14ac:dyDescent="0.25">
      <c r="A86" s="6" t="s">
        <v>225</v>
      </c>
      <c r="B86" s="6" t="s">
        <v>31</v>
      </c>
    </row>
    <row r="87" spans="1:2" x14ac:dyDescent="0.25">
      <c r="A87" s="6" t="s">
        <v>227</v>
      </c>
      <c r="B87" s="6" t="s">
        <v>90</v>
      </c>
    </row>
    <row r="88" spans="1:2" x14ac:dyDescent="0.25">
      <c r="A88" s="6" t="s">
        <v>226</v>
      </c>
      <c r="B88" s="6" t="s">
        <v>32</v>
      </c>
    </row>
    <row r="89" spans="1:2" x14ac:dyDescent="0.25">
      <c r="A89" s="6" t="s">
        <v>228</v>
      </c>
      <c r="B89" s="6" t="s">
        <v>34</v>
      </c>
    </row>
    <row r="90" spans="1:2" x14ac:dyDescent="0.25">
      <c r="A90" s="6" t="s">
        <v>257</v>
      </c>
      <c r="B90" s="6" t="s">
        <v>179</v>
      </c>
    </row>
    <row r="91" spans="1:2" x14ac:dyDescent="0.25">
      <c r="A91" s="6" t="s">
        <v>257</v>
      </c>
      <c r="B91" s="6" t="s">
        <v>179</v>
      </c>
    </row>
    <row r="92" spans="1:2" x14ac:dyDescent="0.25">
      <c r="A92" s="6" t="s">
        <v>229</v>
      </c>
      <c r="B92" s="6" t="s">
        <v>64</v>
      </c>
    </row>
    <row r="93" spans="1:2" x14ac:dyDescent="0.25">
      <c r="A93" s="6" t="s">
        <v>230</v>
      </c>
      <c r="B93" s="6" t="s">
        <v>1</v>
      </c>
    </row>
    <row r="94" spans="1:2" x14ac:dyDescent="0.25">
      <c r="A94" s="6" t="s">
        <v>117</v>
      </c>
      <c r="B94" s="6" t="s">
        <v>117</v>
      </c>
    </row>
    <row r="95" spans="1:2" x14ac:dyDescent="0.25">
      <c r="A95" s="6" t="s">
        <v>231</v>
      </c>
      <c r="B95" s="6" t="s">
        <v>2</v>
      </c>
    </row>
    <row r="96" spans="1:2" x14ac:dyDescent="0.25">
      <c r="A96" s="6" t="s">
        <v>98</v>
      </c>
      <c r="B96" s="6" t="s">
        <v>98</v>
      </c>
    </row>
    <row r="97" spans="1:2" x14ac:dyDescent="0.25">
      <c r="A97" s="6" t="s">
        <v>258</v>
      </c>
      <c r="B97" s="6" t="s">
        <v>182</v>
      </c>
    </row>
    <row r="98" spans="1:2" x14ac:dyDescent="0.25">
      <c r="A98" s="6" t="s">
        <v>258</v>
      </c>
      <c r="B98" s="6" t="s">
        <v>182</v>
      </c>
    </row>
    <row r="99" spans="1:2" x14ac:dyDescent="0.25">
      <c r="A99" s="6" t="s">
        <v>232</v>
      </c>
      <c r="B99" s="6" t="s">
        <v>183</v>
      </c>
    </row>
    <row r="100" spans="1:2" x14ac:dyDescent="0.25">
      <c r="A100" s="6" t="s">
        <v>233</v>
      </c>
      <c r="B100" s="6" t="s">
        <v>185</v>
      </c>
    </row>
    <row r="101" spans="1:2" x14ac:dyDescent="0.25">
      <c r="A101" s="6" t="s">
        <v>234</v>
      </c>
      <c r="B101" s="6" t="s">
        <v>184</v>
      </c>
    </row>
    <row r="102" spans="1:2" x14ac:dyDescent="0.25">
      <c r="A102" s="6" t="s">
        <v>8</v>
      </c>
      <c r="B102" s="6" t="s">
        <v>8</v>
      </c>
    </row>
    <row r="103" spans="1:2" x14ac:dyDescent="0.25">
      <c r="A103" s="6" t="s">
        <v>9</v>
      </c>
      <c r="B103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2023-03-17T14:42:29Z</dcterms:created>
  <dcterms:modified xsi:type="dcterms:W3CDTF">2023-06-19T07:21:51Z</dcterms:modified>
</cp:coreProperties>
</file>