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uouszhou/Desktop/Desktop - Sinuous’s MacBook Pro/individual project/数据分析/"/>
    </mc:Choice>
  </mc:AlternateContent>
  <xr:revisionPtr revIDLastSave="0" documentId="13_ncr:1_{42020C0E-F5A4-F74B-876B-A7B14822F00F}" xr6:coauthVersionLast="47" xr6:coauthVersionMax="47" xr10:uidLastSave="{00000000-0000-0000-0000-000000000000}"/>
  <bookViews>
    <workbookView xWindow="0" yWindow="0" windowWidth="51200" windowHeight="28800" activeTab="1" xr2:uid="{B6EF9738-1CC4-264C-BC0C-610AAAEBD5A0}"/>
  </bookViews>
  <sheets>
    <sheet name="Sheet4" sheetId="4" r:id="rId1"/>
    <sheet name="Sheet1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E82" i="1"/>
  <c r="D81" i="1"/>
  <c r="E81" i="1"/>
  <c r="N29" i="1" a="1"/>
  <c r="N29" i="1" s="1"/>
  <c r="N30" i="1" s="1" a="1"/>
  <c r="N30" i="1" s="1"/>
  <c r="F60" i="1" l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90" i="1"/>
  <c r="F78" i="1"/>
  <c r="F79" i="1"/>
  <c r="F80" i="1"/>
  <c r="F59" i="1"/>
  <c r="B30" i="1"/>
  <c r="C31" i="1"/>
  <c r="D31" i="1"/>
  <c r="E31" i="1"/>
  <c r="F31" i="1"/>
  <c r="G31" i="1"/>
  <c r="H31" i="1"/>
  <c r="I31" i="1"/>
  <c r="J31" i="1"/>
  <c r="K31" i="1"/>
  <c r="C32" i="1"/>
  <c r="D32" i="1"/>
  <c r="E32" i="1"/>
  <c r="F32" i="1"/>
  <c r="G32" i="1"/>
  <c r="H32" i="1"/>
  <c r="I32" i="1"/>
  <c r="J32" i="1"/>
  <c r="K32" i="1"/>
  <c r="C33" i="1"/>
  <c r="D33" i="1"/>
  <c r="E33" i="1"/>
  <c r="F33" i="1"/>
  <c r="G33" i="1"/>
  <c r="H33" i="1"/>
  <c r="I33" i="1"/>
  <c r="J33" i="1"/>
  <c r="K33" i="1"/>
  <c r="C34" i="1"/>
  <c r="D34" i="1"/>
  <c r="E34" i="1"/>
  <c r="F34" i="1"/>
  <c r="G34" i="1"/>
  <c r="H34" i="1"/>
  <c r="I34" i="1"/>
  <c r="J34" i="1"/>
  <c r="K34" i="1"/>
  <c r="C35" i="1"/>
  <c r="D35" i="1"/>
  <c r="E35" i="1"/>
  <c r="F35" i="1"/>
  <c r="G35" i="1"/>
  <c r="H35" i="1"/>
  <c r="I35" i="1"/>
  <c r="J35" i="1"/>
  <c r="K35" i="1"/>
  <c r="C36" i="1"/>
  <c r="D36" i="1"/>
  <c r="E36" i="1"/>
  <c r="F36" i="1"/>
  <c r="G36" i="1"/>
  <c r="H36" i="1"/>
  <c r="I36" i="1"/>
  <c r="J36" i="1"/>
  <c r="K36" i="1"/>
  <c r="C37" i="1"/>
  <c r="D37" i="1"/>
  <c r="E37" i="1"/>
  <c r="F37" i="1"/>
  <c r="G37" i="1"/>
  <c r="H37" i="1"/>
  <c r="I37" i="1"/>
  <c r="J37" i="1"/>
  <c r="K37" i="1"/>
  <c r="C38" i="1"/>
  <c r="D38" i="1"/>
  <c r="E38" i="1"/>
  <c r="F38" i="1"/>
  <c r="G38" i="1"/>
  <c r="H38" i="1"/>
  <c r="I38" i="1"/>
  <c r="J38" i="1"/>
  <c r="K38" i="1"/>
  <c r="C39" i="1"/>
  <c r="D39" i="1"/>
  <c r="E39" i="1"/>
  <c r="F39" i="1"/>
  <c r="G39" i="1"/>
  <c r="H39" i="1"/>
  <c r="I39" i="1"/>
  <c r="J39" i="1"/>
  <c r="K39" i="1"/>
  <c r="C40" i="1"/>
  <c r="D40" i="1"/>
  <c r="E40" i="1"/>
  <c r="F40" i="1"/>
  <c r="G40" i="1"/>
  <c r="H40" i="1"/>
  <c r="I40" i="1"/>
  <c r="J40" i="1"/>
  <c r="K40" i="1"/>
  <c r="C41" i="1"/>
  <c r="D41" i="1"/>
  <c r="E41" i="1"/>
  <c r="F41" i="1"/>
  <c r="G41" i="1"/>
  <c r="H41" i="1"/>
  <c r="I41" i="1"/>
  <c r="J41" i="1"/>
  <c r="K41" i="1"/>
  <c r="C42" i="1"/>
  <c r="D42" i="1"/>
  <c r="E42" i="1"/>
  <c r="F42" i="1"/>
  <c r="G42" i="1"/>
  <c r="H42" i="1"/>
  <c r="I42" i="1"/>
  <c r="J42" i="1"/>
  <c r="K42" i="1"/>
  <c r="C43" i="1"/>
  <c r="D43" i="1"/>
  <c r="E43" i="1"/>
  <c r="F43" i="1"/>
  <c r="G43" i="1"/>
  <c r="H43" i="1"/>
  <c r="I43" i="1"/>
  <c r="J43" i="1"/>
  <c r="K43" i="1"/>
  <c r="C44" i="1"/>
  <c r="D44" i="1"/>
  <c r="E44" i="1"/>
  <c r="F44" i="1"/>
  <c r="G44" i="1"/>
  <c r="H44" i="1"/>
  <c r="I44" i="1"/>
  <c r="J44" i="1"/>
  <c r="K44" i="1"/>
  <c r="C45" i="1"/>
  <c r="D45" i="1"/>
  <c r="E45" i="1"/>
  <c r="F45" i="1"/>
  <c r="G45" i="1"/>
  <c r="H45" i="1"/>
  <c r="I45" i="1"/>
  <c r="J45" i="1"/>
  <c r="K45" i="1"/>
  <c r="C46" i="1"/>
  <c r="D46" i="1"/>
  <c r="E46" i="1"/>
  <c r="F46" i="1"/>
  <c r="G46" i="1"/>
  <c r="H46" i="1"/>
  <c r="I46" i="1"/>
  <c r="J46" i="1"/>
  <c r="K46" i="1"/>
  <c r="C47" i="1"/>
  <c r="D47" i="1"/>
  <c r="E47" i="1"/>
  <c r="F47" i="1"/>
  <c r="G47" i="1"/>
  <c r="H47" i="1"/>
  <c r="I47" i="1"/>
  <c r="J47" i="1"/>
  <c r="K47" i="1"/>
  <c r="C48" i="1"/>
  <c r="D48" i="1"/>
  <c r="E48" i="1"/>
  <c r="F48" i="1"/>
  <c r="G48" i="1"/>
  <c r="H48" i="1"/>
  <c r="I48" i="1"/>
  <c r="J48" i="1"/>
  <c r="K48" i="1"/>
  <c r="C49" i="1"/>
  <c r="D49" i="1"/>
  <c r="E49" i="1"/>
  <c r="F49" i="1"/>
  <c r="G49" i="1"/>
  <c r="H49" i="1"/>
  <c r="I49" i="1"/>
  <c r="J49" i="1"/>
  <c r="K49" i="1"/>
  <c r="C50" i="1"/>
  <c r="D50" i="1"/>
  <c r="E50" i="1"/>
  <c r="F50" i="1"/>
  <c r="G50" i="1"/>
  <c r="H50" i="1"/>
  <c r="I50" i="1"/>
  <c r="J50" i="1"/>
  <c r="K50" i="1"/>
  <c r="C51" i="1"/>
  <c r="D51" i="1"/>
  <c r="E51" i="1"/>
  <c r="F51" i="1"/>
  <c r="G51" i="1"/>
  <c r="H51" i="1"/>
  <c r="I51" i="1"/>
  <c r="J51" i="1"/>
  <c r="K51" i="1"/>
  <c r="J30" i="1"/>
  <c r="K30" i="1"/>
  <c r="E30" i="1"/>
  <c r="F30" i="1"/>
  <c r="G30" i="1"/>
  <c r="H30" i="1"/>
  <c r="I30" i="1"/>
  <c r="D30" i="1"/>
  <c r="C30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1" i="1"/>
  <c r="L50" i="1" l="1"/>
  <c r="M50" i="1" s="1"/>
  <c r="L43" i="1"/>
  <c r="M43" i="1" s="1"/>
  <c r="L31" i="1"/>
  <c r="M31" i="1" s="1"/>
  <c r="L30" i="1"/>
  <c r="M30" i="1" s="1"/>
  <c r="L46" i="1"/>
  <c r="M46" i="1" s="1"/>
  <c r="L38" i="1"/>
  <c r="M38" i="1" s="1"/>
  <c r="G83" i="1"/>
  <c r="G84" i="1"/>
  <c r="L45" i="1"/>
  <c r="M45" i="1" s="1"/>
  <c r="L41" i="1"/>
  <c r="M41" i="1" s="1"/>
  <c r="L42" i="1"/>
  <c r="M42" i="1" s="1"/>
  <c r="L32" i="1"/>
  <c r="M32" i="1" s="1"/>
  <c r="L37" i="1"/>
  <c r="M37" i="1" s="1"/>
  <c r="L49" i="1"/>
  <c r="M49" i="1" s="1"/>
  <c r="L36" i="1"/>
  <c r="M36" i="1" s="1"/>
  <c r="L48" i="1"/>
  <c r="M48" i="1" s="1"/>
  <c r="L40" i="1"/>
  <c r="M40" i="1" s="1"/>
  <c r="L47" i="1"/>
  <c r="M47" i="1" s="1"/>
  <c r="L39" i="1"/>
  <c r="M39" i="1" s="1"/>
  <c r="L51" i="1"/>
  <c r="M51" i="1" s="1"/>
  <c r="L44" i="1"/>
  <c r="M44" i="1" s="1"/>
  <c r="L35" i="1"/>
  <c r="M35" i="1" s="1"/>
  <c r="L34" i="1"/>
  <c r="M34" i="1" s="1"/>
  <c r="L33" i="1"/>
  <c r="M33" i="1" s="1"/>
  <c r="M5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<sst xmlns="http://schemas.openxmlformats.org/spreadsheetml/2006/main" count="340" uniqueCount="64">
  <si>
    <t>Baseline_1</t>
  </si>
  <si>
    <t>Baseline_2</t>
  </si>
  <si>
    <t>Baseline_3</t>
  </si>
  <si>
    <t>Baseline_4</t>
  </si>
  <si>
    <t>Baseline_5</t>
  </si>
  <si>
    <t>Baseline_6</t>
  </si>
  <si>
    <t>Baseline_7</t>
  </si>
  <si>
    <t>Baseline_8</t>
  </si>
  <si>
    <t>Baseline_9</t>
  </si>
  <si>
    <t>Baseline_10</t>
  </si>
  <si>
    <t>Somewhat agree</t>
  </si>
  <si>
    <t>Somewhat disagree</t>
  </si>
  <si>
    <t>Strongly agree</t>
  </si>
  <si>
    <t>Strongly disagree</t>
  </si>
  <si>
    <t>Neither agree nor disagree</t>
  </si>
  <si>
    <t>Participants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</si>
  <si>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</si>
  <si>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</si>
  <si>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</si>
  <si>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</si>
  <si>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</si>
  <si>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</si>
  <si>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</si>
  <si>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</si>
  <si>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</si>
  <si>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</si>
  <si>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</si>
  <si>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</si>
  <si>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</si>
  <si>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</si>
  <si>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</si>
  <si>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</si>
  <si>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</si>
  <si>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</si>
  <si>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</si>
  <si>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</si>
  <si>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</si>
  <si>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</si>
  <si>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</si>
  <si>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sum =(odd-1,5-even)</t>
  </si>
  <si>
    <t>system usability scores</t>
  </si>
  <si>
    <t xml:space="preserve">Participant </t>
  </si>
  <si>
    <t>Virtual Better</t>
  </si>
  <si>
    <t xml:space="preserve">Virtural </t>
  </si>
  <si>
    <t>Baseline</t>
  </si>
  <si>
    <t>Average</t>
  </si>
  <si>
    <t>Spatial</t>
  </si>
  <si>
    <t>Timer Type</t>
  </si>
  <si>
    <t>Preference</t>
  </si>
  <si>
    <t xml:space="preserve">Spatial </t>
  </si>
  <si>
    <t>Mean score</t>
  </si>
  <si>
    <t>SD</t>
  </si>
  <si>
    <t>Mean</t>
  </si>
  <si>
    <t>t-Test: Paired Two Sample for Means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</si>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</sst>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98A2"/>
      <color rgb="FF52D0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System usability scale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961450830392399"/>
          <c:y val="0.14876089639938059"/>
          <c:w val="0.73354055319147349"/>
          <c:h val="0.45883260271158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Sheet1!$D$58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Sheet1!$C$59:$C$80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Sheet1!$D$59:$D$80</c:f>
              <c:numCache>
                <c:formatCode>General</c:formatCode>
                <c:ptCount val="22"/>
                <c:pt idx="0">
                  <c:v>72.5</c:v>
                </c:pt>
                <c:pt idx="1">
                  <c:v>75</c:v>
                </c:pt>
                <c:pt idx="2">
                  <c:v>65</c:v>
                </c:pt>
                <c:pt idx="3">
                  <c:v>22.5</c:v>
                </c:pt>
                <c:pt idx="4">
                  <c:v>67.5</c:v>
                </c:pt>
                <c:pt idx="5">
                  <c:v>97.5</c:v>
                </c:pt>
                <c:pt idx="6">
                  <c:v>60</c:v>
                </c:pt>
                <c:pt idx="7">
                  <c:v>40</c:v>
                </c:pt>
                <c:pt idx="8">
                  <c:v>77.5</c:v>
                </c:pt>
                <c:pt idx="9">
                  <c:v>40</c:v>
                </c:pt>
                <c:pt idx="10">
                  <c:v>77.5</c:v>
                </c:pt>
                <c:pt idx="11">
                  <c:v>82.5</c:v>
                </c:pt>
                <c:pt idx="12">
                  <c:v>65</c:v>
                </c:pt>
                <c:pt idx="13">
                  <c:v>62.5</c:v>
                </c:pt>
                <c:pt idx="14">
                  <c:v>55</c:v>
                </c:pt>
                <c:pt idx="15">
                  <c:v>55</c:v>
                </c:pt>
                <c:pt idx="16">
                  <c:v>97.5</c:v>
                </c:pt>
                <c:pt idx="17">
                  <c:v>72.5</c:v>
                </c:pt>
                <c:pt idx="18">
                  <c:v>65</c:v>
                </c:pt>
                <c:pt idx="19">
                  <c:v>47.5</c:v>
                </c:pt>
                <c:pt idx="20">
                  <c:v>85</c:v>
                </c:pt>
                <c:pt idx="2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D-0A41-950B-15F1C8C18036}"/>
            </c:ext>
          </c:extLst>
        </c:ser>
        <c:ser>
          <c:idx val="1"/>
          <c:order val="1"/>
          <c:tx>
            <c:strRef>
              <c:f>Sheet1!$E$58</c:f>
              <c:strCache>
                <c:ptCount val="1"/>
                <c:pt idx="0">
                  <c:v>Spatial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Sheet1!$C$59:$C$80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Sheet1!$E$59:$E$80</c:f>
              <c:numCache>
                <c:formatCode>General</c:formatCode>
                <c:ptCount val="22"/>
                <c:pt idx="0">
                  <c:v>95</c:v>
                </c:pt>
                <c:pt idx="1">
                  <c:v>85</c:v>
                </c:pt>
                <c:pt idx="2">
                  <c:v>77.5</c:v>
                </c:pt>
                <c:pt idx="3">
                  <c:v>85</c:v>
                </c:pt>
                <c:pt idx="4">
                  <c:v>80</c:v>
                </c:pt>
                <c:pt idx="5">
                  <c:v>67.5</c:v>
                </c:pt>
                <c:pt idx="6">
                  <c:v>87.5</c:v>
                </c:pt>
                <c:pt idx="7">
                  <c:v>60</c:v>
                </c:pt>
                <c:pt idx="8">
                  <c:v>65</c:v>
                </c:pt>
                <c:pt idx="9">
                  <c:v>57.5</c:v>
                </c:pt>
                <c:pt idx="10">
                  <c:v>95</c:v>
                </c:pt>
                <c:pt idx="11">
                  <c:v>90</c:v>
                </c:pt>
                <c:pt idx="12">
                  <c:v>92.5</c:v>
                </c:pt>
                <c:pt idx="13">
                  <c:v>85</c:v>
                </c:pt>
                <c:pt idx="14">
                  <c:v>67.5</c:v>
                </c:pt>
                <c:pt idx="15">
                  <c:v>77.5</c:v>
                </c:pt>
                <c:pt idx="16">
                  <c:v>97.5</c:v>
                </c:pt>
                <c:pt idx="17">
                  <c:v>70</c:v>
                </c:pt>
                <c:pt idx="18">
                  <c:v>70</c:v>
                </c:pt>
                <c:pt idx="19">
                  <c:v>97.5</c:v>
                </c:pt>
                <c:pt idx="20">
                  <c:v>52.5</c:v>
                </c:pt>
                <c:pt idx="21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2D-0A41-950B-15F1C8C18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4734448"/>
        <c:axId val="1014691776"/>
      </c:barChart>
      <c:catAx>
        <c:axId val="101473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</a:t>
                </a:r>
              </a:p>
            </c:rich>
          </c:tx>
          <c:layout>
            <c:manualLayout>
              <c:xMode val="edge"/>
              <c:yMode val="edge"/>
              <c:x val="0.46872072618411798"/>
              <c:y val="0.83886448610936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91776"/>
        <c:crosses val="autoZero"/>
        <c:auto val="1"/>
        <c:lblAlgn val="ctr"/>
        <c:lblOffset val="100"/>
        <c:noMultiLvlLbl val="0"/>
      </c:catAx>
      <c:valAx>
        <c:axId val="101469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 System usability scale score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4.5071346465849815E-2"/>
              <c:y val="8.73846426464280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734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Sheet1!$E$93</c:f>
              <c:strCache>
                <c:ptCount val="1"/>
                <c:pt idx="0">
                  <c:v>Preference</c:v>
                </c:pt>
              </c:strCache>
            </c:strRef>
          </c:tx>
          <c:spPr>
            <a:solidFill>
              <a:srgbClr val="52D0FB"/>
            </a:solidFill>
          </c:spPr>
          <c:dPt>
            <c:idx val="0"/>
            <c:bubble3D val="0"/>
            <c:spPr>
              <a:solidFill>
                <a:srgbClr val="1398A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3A-A045-8D79-F0DD07F68B85}"/>
              </c:ext>
            </c:extLst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D3A-A045-8D79-F0DD07F68B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Sheet1!$D$94:$D$95</c:f>
              <c:strCache>
                <c:ptCount val="2"/>
                <c:pt idx="0">
                  <c:v>Spatial </c:v>
                </c:pt>
                <c:pt idx="1">
                  <c:v>Baseline</c:v>
                </c:pt>
              </c:strCache>
            </c:strRef>
          </c:cat>
          <c:val>
            <c:numRef>
              <c:f>Sheet1!$E$94:$E$95</c:f>
              <c:numCache>
                <c:formatCode>General</c:formatCode>
                <c:ptCount val="2"/>
                <c:pt idx="0">
                  <c:v>17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A-A045-8D79-F0DD07F68B8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93640902170448"/>
          <c:y val="0.19092859576019316"/>
          <c:w val="0.6496102407317037"/>
          <c:h val="0.13017236895681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Sheet1!$I$93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Sheet1!$H$94:$H$95</c:f>
              <c:strCache>
                <c:ptCount val="2"/>
                <c:pt idx="0">
                  <c:v>Spatial </c:v>
                </c:pt>
                <c:pt idx="1">
                  <c:v>Baseline</c:v>
                </c:pt>
              </c:strCache>
            </c:strRef>
          </c:cat>
          <c:val>
            <c:numRef>
              <c:f>Sheet1!$I$94:$I$95</c:f>
              <c:numCache>
                <c:formatCode>General</c:formatCode>
                <c:ptCount val="2"/>
                <c:pt idx="0">
                  <c:v>76.304347826086953</c:v>
                </c:pt>
                <c:pt idx="1">
                  <c:v>64.456521739130437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0-8E4B-8484-31565258FB2B}"/>
            </c:ext>
          </c:extLst>
        </c:ser>
        <c:ser>
          <c:idx val="1"/>
          <c:order val="1"/>
          <c:tx>
            <c:strRef>
              <c:f>Sheet1!$J$93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rgbClr val="1398A2"/>
            </a:solidFill>
            <a:ln>
              <a:noFill/>
            </a:ln>
            <a:effectLst/>
          </c:spPr>
          <c:invertIfNegative val="0"/>
          <c:cat>
            <c:strRef>
              <c:f>Sheet1!$H$94:$H$95</c:f>
              <c:strCache>
                <c:ptCount val="2"/>
                <c:pt idx="0">
                  <c:v>Spatial </c:v>
                </c:pt>
                <c:pt idx="1">
                  <c:v>Baseline</c:v>
                </c:pt>
              </c:strCache>
            </c:strRef>
          </c:cat>
          <c:val>
            <c:numRef>
              <c:f>Sheet1!$J$94:$J$95</c:f>
              <c:numCache>
                <c:formatCode>General</c:formatCode>
                <c:ptCount val="2"/>
                <c:pt idx="0">
                  <c:v>18.186518602372988</c:v>
                </c:pt>
                <c:pt idx="1">
                  <c:v>13.821390818432295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0-8E4B-8484-31565258F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7678880"/>
        <c:axId val="767157728"/>
      </c:barChart>
      <c:catAx>
        <c:axId val="19076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157728"/>
        <c:crosses val="autoZero"/>
        <c:auto val="1"/>
        <c:lblAlgn val="ctr"/>
        <c:lblOffset val="100"/>
        <c:noMultiLvlLbl val="0"/>
      </c:catAx>
      <c:valAx>
        <c:axId val="7671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678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zh-CN" altLang="en-US"/>
              <a:t> </a:t>
            </a:r>
            <a:r>
              <a:rPr lang="en-US" altLang="zh-CN"/>
              <a:t>system usability scale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Sheet1!$E$98</c:f>
              <c:strCache>
                <c:ptCount val="1"/>
                <c:pt idx="0">
                  <c:v>Mean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647-084B-8E46-4F8E8DF104D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647-084B-8E46-4F8E8DF104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Sheet1!$D$99:$D$100</c:f>
              <c:strCache>
                <c:ptCount val="2"/>
                <c:pt idx="0">
                  <c:v>Spatial </c:v>
                </c:pt>
                <c:pt idx="1">
                  <c:v>Baseline</c:v>
                </c:pt>
              </c:strCache>
            </c:strRef>
          </c:cat>
          <c:val>
            <c:numRef>
              <c:f>Sheet1!$E$99:$E$100</c:f>
              <c:numCache>
                <c:formatCode>0.00</c:formatCode>
                <c:ptCount val="2"/>
                <c:pt idx="0">
                  <c:v>79.431818181818187</c:v>
                </c:pt>
                <c:pt idx="1">
                  <c:v>66.022727272727266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7-084B-8E46-4F8E8DF10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4255647"/>
        <c:axId val="234154399"/>
      </c:barChart>
      <c:catAx>
        <c:axId val="234255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Timer Type</a:t>
                </a:r>
                <a:r>
                  <a:rPr lang="en-GB" sz="1000" b="0" i="0" u="none" strike="noStrike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54399"/>
        <c:crosses val="autoZero"/>
        <c:auto val="1"/>
        <c:lblAlgn val="ctr"/>
        <c:lblOffset val="100"/>
        <c:noMultiLvlLbl val="0"/>
      </c:catAx>
      <c:valAx>
        <c:axId val="23415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sus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5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299782</xdr:colOff>
      <xdr:row>60</xdr:row>
      <xdr:rowOff>111307</xdr:rowOff>
    </xdr:from>
    <xdr:to>
      <xdr:col>12</xdr:col>
      <xdr:colOff>994016</xdr:colOff>
      <xdr:row>72</xdr:row>
      <xdr:rowOff>149840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2C9C75-6A9C-B8D2-BAD1-0A92084A9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323137</xdr:colOff>
      <xdr:row>96</xdr:row>
      <xdr:rowOff>75147</xdr:rowOff>
    </xdr:from>
    <xdr:to>
      <xdr:col>7</xdr:col>
      <xdr:colOff>611135</xdr:colOff>
      <xdr:row>106</xdr:row>
      <xdr:rowOff>180354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C8136D-4D23-1F04-BA93-88FEEC0A0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467604</xdr:colOff>
      <xdr:row>76</xdr:row>
      <xdr:rowOff>73991</xdr:rowOff>
    </xdr:from>
    <xdr:to>
      <xdr:col>12</xdr:col>
      <xdr:colOff>370196</xdr:colOff>
      <xdr:row>89</xdr:row>
      <xdr:rowOff>159147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DF0DECB-56EF-812B-CCC5-C7C818F54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633497</xdr:colOff>
      <xdr:row>96</xdr:row>
      <xdr:rowOff>75148</xdr:rowOff>
    </xdr:from>
    <xdr:to>
      <xdr:col>9</xdr:col>
      <xdr:colOff>375739</xdr:colOff>
      <xdr:row>106</xdr:row>
      <xdr:rowOff>191778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F78B3F-785A-589B-41E9-8732259FE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6C6A6-3189-4A44-B83F-6BC68E93815B}" name="Table1" displayName="Table1" ref="H93:J95">
  <autoFilter ref="H93:J95" xr:uid="{1086C6A6-3189-4A44-B83F-6BC68E93815B}"/>
  <tableColumns count="3">
    <tableColumn id="1" xr3:uid="{5F6E18F7-B3E4-6D46-B132-336EA47D7CB1}" name="Timer Type" totalsRowLabel="Total"/>
    <tableColumn id="2" xr3:uid="{D1A69C41-4482-394F-9FB7-0D65225802E5}" name="Mean"/>
    <tableColumn id="3" xr3:uid="{479703EF-A26E-1F4A-B989-80BAE3496D76}" name="SD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034D-4556-6449-BE66-274119FF9F24}">
  <dimension ref="A1:C14"/>
  <sheetViews>
    <sheetView workbookViewId="0">
      <selection activeCell="D20" sqref="A1:D20"/>
    </sheetView>
  </sheetViews>
  <sheetFormatPr baseColWidth="10" defaultRowHeight="16" x14ac:dyDescent="0.2"/>
  <cols>
    <col min="1" max="1" width="16.6640625" customWidth="1"/>
    <col min="2" max="2" width="15.83203125" customWidth="1"/>
  </cols>
  <sheetData>
    <row r="1" spans="1:3" x14ac:dyDescent="0.2">
      <c r="A1" t="s">
        <v>53</v>
      </c>
    </row>
    <row r="2" spans="1:3" ht="17" thickBot="1" x14ac:dyDescent="0.25"/>
    <row r="3" spans="1:3" x14ac:dyDescent="0.2">
      <c r="A3" s="4"/>
      <c r="B3" s="4" t="s">
        <v>44</v>
      </c>
      <c r="C3" s="4" t="s">
        <v>46</v>
      </c>
    </row>
    <row r="4" spans="1:3" x14ac:dyDescent="0.2">
      <c r="A4" s="2" t="s">
        <v>52</v>
      </c>
      <c r="B4" s="2">
        <v>66.022727272727266</v>
      </c>
      <c r="C4" s="2">
        <v>79.431818181818187</v>
      </c>
    </row>
    <row r="5" spans="1:3" x14ac:dyDescent="0.2">
      <c r="A5" s="2" t="s">
        <v>54</v>
      </c>
      <c r="B5" s="2">
        <v>330.7494588744587</v>
      </c>
      <c r="C5" s="2">
        <v>191.03084415584453</v>
      </c>
    </row>
    <row r="6" spans="1:3" x14ac:dyDescent="0.2">
      <c r="A6" s="2" t="s">
        <v>55</v>
      </c>
      <c r="B6" s="2">
        <v>22</v>
      </c>
      <c r="C6" s="2">
        <v>22</v>
      </c>
    </row>
    <row r="7" spans="1:3" x14ac:dyDescent="0.2">
      <c r="A7" s="2" t="s">
        <v>56</v>
      </c>
      <c r="B7" s="2">
        <v>0.11253581384143738</v>
      </c>
      <c r="C7" s="2"/>
    </row>
    <row r="8" spans="1:3" x14ac:dyDescent="0.2">
      <c r="A8" s="2" t="s">
        <v>57</v>
      </c>
      <c r="B8" s="2">
        <v>0</v>
      </c>
      <c r="C8" s="2"/>
    </row>
    <row r="9" spans="1:3" x14ac:dyDescent="0.2">
      <c r="A9" s="2" t="s">
        <v>58</v>
      </c>
      <c r="B9" s="2">
        <v>21</v>
      </c>
      <c r="C9" s="2"/>
    </row>
    <row r="10" spans="1:3" x14ac:dyDescent="0.2">
      <c r="A10" s="2" t="s">
        <v>59</v>
      </c>
      <c r="B10" s="2">
        <v>-2.9160045388560847</v>
      </c>
      <c r="C10" s="2"/>
    </row>
    <row r="11" spans="1:3" x14ac:dyDescent="0.2">
      <c r="A11" s="2" t="s">
        <v>60</v>
      </c>
      <c r="B11" s="2">
        <v>4.1298000898838116E-3</v>
      </c>
      <c r="C11" s="2"/>
    </row>
    <row r="12" spans="1:3" x14ac:dyDescent="0.2">
      <c r="A12" s="2" t="s">
        <v>61</v>
      </c>
      <c r="B12" s="2">
        <v>1.7207429028118781</v>
      </c>
      <c r="C12" s="2"/>
    </row>
    <row r="13" spans="1:3" x14ac:dyDescent="0.2">
      <c r="A13" s="2" t="s">
        <v>62</v>
      </c>
      <c r="B13" s="2">
        <v>8.2596001797676233E-3</v>
      </c>
      <c r="C13" s="2"/>
    </row>
    <row r="14" spans="1:3" ht="17" thickBot="1" x14ac:dyDescent="0.25">
      <c r="A14" s="3" t="s">
        <v>63</v>
      </c>
      <c r="B14" s="3">
        <v>2.07961384472768</v>
      </c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764A-0BD2-B24D-8260-C033B4BF3F11}">
  <dimension ref="A1:N100"/>
  <sheetViews>
    <sheetView tabSelected="1" topLeftCell="B69" zoomScale="169" workbookViewId="0">
      <selection activeCell="H81" sqref="H81"/>
    </sheetView>
  </sheetViews>
  <sheetFormatPr baseColWidth="10" defaultRowHeight="16" x14ac:dyDescent="0.2"/>
  <cols>
    <col min="1" max="1" width="15.83203125" customWidth="1"/>
    <col min="2" max="2" width="23.6640625" customWidth="1"/>
    <col min="3" max="3" width="20.83203125" customWidth="1"/>
    <col min="4" max="4" width="21" customWidth="1"/>
    <col min="5" max="5" width="18.1640625" customWidth="1"/>
    <col min="6" max="6" width="16.6640625" customWidth="1"/>
    <col min="7" max="7" width="21.83203125" customWidth="1"/>
    <col min="8" max="8" width="21.33203125" customWidth="1"/>
    <col min="9" max="9" width="23.1640625" customWidth="1"/>
    <col min="10" max="10" width="19.33203125" customWidth="1"/>
    <col min="11" max="11" width="22.6640625" customWidth="1"/>
    <col min="12" max="12" width="19.1640625" customWidth="1"/>
    <col min="13" max="13" width="24.6640625" customWidth="1"/>
  </cols>
  <sheetData>
    <row r="1" spans="1:11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2">
      <c r="A4" t="s">
        <v>16</v>
      </c>
      <c r="B4" t="s">
        <v>10</v>
      </c>
      <c r="C4" t="s">
        <v>11</v>
      </c>
      <c r="D4" t="s">
        <v>10</v>
      </c>
      <c r="E4" t="s">
        <v>12</v>
      </c>
      <c r="F4" t="s">
        <v>12</v>
      </c>
      <c r="G4" t="s">
        <v>13</v>
      </c>
      <c r="H4" t="s">
        <v>14</v>
      </c>
      <c r="I4" t="s">
        <v>11</v>
      </c>
      <c r="J4" t="s">
        <v>12</v>
      </c>
      <c r="K4" t="s">
        <v>11</v>
      </c>
    </row>
    <row r="5" spans="1:11" x14ac:dyDescent="0.2">
      <c r="A5" t="s">
        <v>17</v>
      </c>
      <c r="B5" t="s">
        <v>10</v>
      </c>
      <c r="C5" t="s">
        <v>11</v>
      </c>
      <c r="D5" t="s">
        <v>10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12</v>
      </c>
      <c r="K5" t="s">
        <v>11</v>
      </c>
    </row>
    <row r="6" spans="1:11" x14ac:dyDescent="0.2">
      <c r="A6" t="s">
        <v>18</v>
      </c>
      <c r="B6" t="s">
        <v>10</v>
      </c>
      <c r="C6" t="s">
        <v>11</v>
      </c>
      <c r="D6" t="s">
        <v>11</v>
      </c>
      <c r="E6" t="s">
        <v>11</v>
      </c>
      <c r="F6" t="s">
        <v>10</v>
      </c>
      <c r="G6" t="s">
        <v>13</v>
      </c>
      <c r="H6" t="s">
        <v>11</v>
      </c>
      <c r="I6" t="s">
        <v>10</v>
      </c>
      <c r="J6" t="s">
        <v>12</v>
      </c>
      <c r="K6" t="s">
        <v>11</v>
      </c>
    </row>
    <row r="7" spans="1:11" x14ac:dyDescent="0.2">
      <c r="A7" t="s">
        <v>19</v>
      </c>
      <c r="B7" t="s">
        <v>13</v>
      </c>
      <c r="C7" t="s">
        <v>12</v>
      </c>
      <c r="D7" t="s">
        <v>11</v>
      </c>
      <c r="E7" t="s">
        <v>10</v>
      </c>
      <c r="F7" t="s">
        <v>10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</row>
    <row r="8" spans="1:11" x14ac:dyDescent="0.2">
      <c r="A8" t="s">
        <v>20</v>
      </c>
      <c r="B8" t="s">
        <v>11</v>
      </c>
      <c r="C8" t="s">
        <v>10</v>
      </c>
      <c r="D8" t="s">
        <v>12</v>
      </c>
      <c r="E8" t="s">
        <v>13</v>
      </c>
      <c r="F8" t="s">
        <v>12</v>
      </c>
      <c r="G8" t="s">
        <v>13</v>
      </c>
      <c r="H8" t="s">
        <v>14</v>
      </c>
      <c r="I8" t="s">
        <v>13</v>
      </c>
      <c r="J8" t="s">
        <v>10</v>
      </c>
      <c r="K8" t="s">
        <v>12</v>
      </c>
    </row>
    <row r="9" spans="1:11" x14ac:dyDescent="0.2">
      <c r="A9" t="s">
        <v>21</v>
      </c>
      <c r="B9" t="s">
        <v>10</v>
      </c>
      <c r="C9" t="s">
        <v>13</v>
      </c>
      <c r="D9" t="s">
        <v>12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  <c r="K9" t="s">
        <v>13</v>
      </c>
    </row>
    <row r="10" spans="1:11" x14ac:dyDescent="0.2">
      <c r="A10" t="s">
        <v>22</v>
      </c>
      <c r="B10" t="s">
        <v>13</v>
      </c>
      <c r="C10" t="s">
        <v>12</v>
      </c>
      <c r="D10" t="s">
        <v>12</v>
      </c>
      <c r="E10" t="s">
        <v>11</v>
      </c>
      <c r="F10" t="s">
        <v>10</v>
      </c>
      <c r="G10" t="s">
        <v>14</v>
      </c>
      <c r="H10" t="s">
        <v>12</v>
      </c>
      <c r="I10" t="s">
        <v>11</v>
      </c>
      <c r="J10" t="s">
        <v>12</v>
      </c>
      <c r="K10" t="s">
        <v>10</v>
      </c>
    </row>
    <row r="11" spans="1:11" x14ac:dyDescent="0.2">
      <c r="A11" t="s">
        <v>23</v>
      </c>
      <c r="B11" t="s">
        <v>14</v>
      </c>
      <c r="C11" t="s">
        <v>10</v>
      </c>
      <c r="D11" t="s">
        <v>10</v>
      </c>
      <c r="E11" t="s">
        <v>12</v>
      </c>
      <c r="F11" t="s">
        <v>12</v>
      </c>
      <c r="G11" t="s">
        <v>14</v>
      </c>
      <c r="H11" t="s">
        <v>11</v>
      </c>
      <c r="I11" t="s">
        <v>12</v>
      </c>
      <c r="J11" t="s">
        <v>10</v>
      </c>
      <c r="K11" t="s">
        <v>12</v>
      </c>
    </row>
    <row r="12" spans="1:11" x14ac:dyDescent="0.2">
      <c r="A12" t="s">
        <v>24</v>
      </c>
      <c r="B12" t="s">
        <v>12</v>
      </c>
      <c r="C12" t="s">
        <v>11</v>
      </c>
      <c r="D12" t="s">
        <v>10</v>
      </c>
      <c r="E12" t="s">
        <v>14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11</v>
      </c>
    </row>
    <row r="13" spans="1:11" x14ac:dyDescent="0.2">
      <c r="A13" t="s">
        <v>25</v>
      </c>
      <c r="B13" t="s">
        <v>11</v>
      </c>
      <c r="C13" t="s">
        <v>14</v>
      </c>
      <c r="D13" t="s">
        <v>11</v>
      </c>
      <c r="E13" t="s">
        <v>10</v>
      </c>
      <c r="F13" t="s">
        <v>14</v>
      </c>
      <c r="G13" t="s">
        <v>11</v>
      </c>
      <c r="H13" t="s">
        <v>14</v>
      </c>
      <c r="I13" t="s">
        <v>10</v>
      </c>
      <c r="J13" t="s">
        <v>14</v>
      </c>
      <c r="K13" t="s">
        <v>10</v>
      </c>
    </row>
    <row r="14" spans="1:11" x14ac:dyDescent="0.2">
      <c r="A14" t="s">
        <v>26</v>
      </c>
      <c r="B14" t="s">
        <v>12</v>
      </c>
      <c r="C14" t="s">
        <v>11</v>
      </c>
      <c r="D14" t="s">
        <v>10</v>
      </c>
      <c r="E14" t="s">
        <v>10</v>
      </c>
      <c r="F14" t="s">
        <v>12</v>
      </c>
      <c r="G14" t="s">
        <v>13</v>
      </c>
      <c r="H14" t="s">
        <v>10</v>
      </c>
      <c r="I14" t="s">
        <v>11</v>
      </c>
      <c r="J14" t="s">
        <v>10</v>
      </c>
      <c r="K14" t="s">
        <v>11</v>
      </c>
    </row>
    <row r="15" spans="1:11" x14ac:dyDescent="0.2">
      <c r="A15" t="s">
        <v>27</v>
      </c>
      <c r="B15" t="s">
        <v>14</v>
      </c>
      <c r="C15" t="s">
        <v>11</v>
      </c>
      <c r="D15" t="s">
        <v>10</v>
      </c>
      <c r="E15" t="s">
        <v>11</v>
      </c>
      <c r="F15" t="s">
        <v>12</v>
      </c>
      <c r="G15" t="s">
        <v>13</v>
      </c>
      <c r="H15" t="s">
        <v>10</v>
      </c>
      <c r="I15" t="s">
        <v>13</v>
      </c>
      <c r="J15" t="s">
        <v>10</v>
      </c>
      <c r="K15" t="s">
        <v>13</v>
      </c>
    </row>
    <row r="16" spans="1:11" x14ac:dyDescent="0.2">
      <c r="A16" t="s">
        <v>28</v>
      </c>
      <c r="B16" t="s">
        <v>10</v>
      </c>
      <c r="C16" t="s">
        <v>11</v>
      </c>
      <c r="D16" t="s">
        <v>10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</row>
    <row r="17" spans="1:14" x14ac:dyDescent="0.2">
      <c r="A17" t="s">
        <v>29</v>
      </c>
      <c r="B17" t="s">
        <v>10</v>
      </c>
      <c r="C17" t="s">
        <v>11</v>
      </c>
      <c r="D17" t="s">
        <v>10</v>
      </c>
      <c r="E17" t="s">
        <v>10</v>
      </c>
      <c r="F17" t="s">
        <v>10</v>
      </c>
      <c r="G17" t="s">
        <v>11</v>
      </c>
      <c r="H17" t="s">
        <v>11</v>
      </c>
      <c r="I17" t="s">
        <v>14</v>
      </c>
      <c r="J17" t="s">
        <v>10</v>
      </c>
      <c r="K17" t="s">
        <v>11</v>
      </c>
    </row>
    <row r="18" spans="1:14" x14ac:dyDescent="0.2">
      <c r="A18" t="s">
        <v>30</v>
      </c>
      <c r="B18" t="s">
        <v>10</v>
      </c>
      <c r="C18" t="s">
        <v>14</v>
      </c>
      <c r="D18" t="s">
        <v>14</v>
      </c>
      <c r="E18" t="s">
        <v>14</v>
      </c>
      <c r="F18" t="s">
        <v>10</v>
      </c>
      <c r="G18" t="s">
        <v>14</v>
      </c>
      <c r="H18" t="s">
        <v>10</v>
      </c>
      <c r="I18" t="s">
        <v>10</v>
      </c>
      <c r="J18" t="s">
        <v>11</v>
      </c>
      <c r="K18" t="s">
        <v>11</v>
      </c>
    </row>
    <row r="19" spans="1:14" x14ac:dyDescent="0.2">
      <c r="A19" t="s">
        <v>31</v>
      </c>
      <c r="B19" t="s">
        <v>14</v>
      </c>
      <c r="C19" t="s">
        <v>14</v>
      </c>
      <c r="D19" t="s">
        <v>14</v>
      </c>
      <c r="E19" t="s">
        <v>10</v>
      </c>
      <c r="F19" t="s">
        <v>12</v>
      </c>
      <c r="G19" t="s">
        <v>11</v>
      </c>
      <c r="H19" t="s">
        <v>14</v>
      </c>
      <c r="I19" t="s">
        <v>10</v>
      </c>
      <c r="J19" t="s">
        <v>10</v>
      </c>
      <c r="K19" t="s">
        <v>14</v>
      </c>
    </row>
    <row r="20" spans="1:14" x14ac:dyDescent="0.2">
      <c r="A20" t="s">
        <v>32</v>
      </c>
      <c r="B20" t="s">
        <v>12</v>
      </c>
      <c r="C20" t="s">
        <v>13</v>
      </c>
      <c r="D20" t="s">
        <v>12</v>
      </c>
      <c r="E20" t="s">
        <v>13</v>
      </c>
      <c r="F20" t="s">
        <v>10</v>
      </c>
      <c r="G20" t="s">
        <v>13</v>
      </c>
      <c r="H20" t="s">
        <v>12</v>
      </c>
      <c r="I20" t="s">
        <v>13</v>
      </c>
      <c r="J20" t="s">
        <v>12</v>
      </c>
      <c r="K20" t="s">
        <v>13</v>
      </c>
    </row>
    <row r="21" spans="1:14" x14ac:dyDescent="0.2">
      <c r="A21" t="s">
        <v>33</v>
      </c>
      <c r="B21" t="s">
        <v>10</v>
      </c>
      <c r="C21" t="s">
        <v>11</v>
      </c>
      <c r="D21" t="s">
        <v>10</v>
      </c>
      <c r="E21" t="s">
        <v>14</v>
      </c>
      <c r="F21" t="s">
        <v>10</v>
      </c>
      <c r="G21" t="s">
        <v>11</v>
      </c>
      <c r="H21" t="s">
        <v>10</v>
      </c>
      <c r="I21" t="s">
        <v>11</v>
      </c>
      <c r="J21" t="s">
        <v>10</v>
      </c>
      <c r="K21" t="s">
        <v>11</v>
      </c>
    </row>
    <row r="22" spans="1:14" x14ac:dyDescent="0.2">
      <c r="A22" t="s">
        <v>34</v>
      </c>
      <c r="B22" t="s">
        <v>10</v>
      </c>
      <c r="C22" t="s">
        <v>11</v>
      </c>
      <c r="D22" t="s">
        <v>14</v>
      </c>
      <c r="E22" t="s">
        <v>14</v>
      </c>
      <c r="F22" t="s">
        <v>14</v>
      </c>
      <c r="G22" t="s">
        <v>11</v>
      </c>
      <c r="H22" t="s">
        <v>10</v>
      </c>
      <c r="I22" t="s">
        <v>11</v>
      </c>
      <c r="J22" t="s">
        <v>10</v>
      </c>
      <c r="K22" t="s">
        <v>14</v>
      </c>
    </row>
    <row r="23" spans="1:14" x14ac:dyDescent="0.2">
      <c r="A23" t="s">
        <v>35</v>
      </c>
      <c r="B23" t="s">
        <v>13</v>
      </c>
      <c r="C23" t="s">
        <v>10</v>
      </c>
      <c r="D23" t="s">
        <v>11</v>
      </c>
      <c r="E23" t="s">
        <v>11</v>
      </c>
      <c r="F23" t="s">
        <v>13</v>
      </c>
      <c r="G23" t="s">
        <v>12</v>
      </c>
      <c r="H23" t="s">
        <v>14</v>
      </c>
      <c r="I23" t="s">
        <v>11</v>
      </c>
      <c r="J23" t="s">
        <v>13</v>
      </c>
      <c r="K23" t="s">
        <v>14</v>
      </c>
    </row>
    <row r="24" spans="1:14" x14ac:dyDescent="0.2">
      <c r="A24" t="s">
        <v>36</v>
      </c>
      <c r="B24" t="s">
        <v>12</v>
      </c>
      <c r="C24" t="s">
        <v>10</v>
      </c>
      <c r="D24" t="s">
        <v>14</v>
      </c>
      <c r="E24" t="s">
        <v>10</v>
      </c>
      <c r="F24" t="s">
        <v>12</v>
      </c>
      <c r="G24" t="s">
        <v>11</v>
      </c>
      <c r="H24" t="s">
        <v>11</v>
      </c>
      <c r="I24" t="s">
        <v>10</v>
      </c>
      <c r="J24" t="s">
        <v>14</v>
      </c>
      <c r="K24" t="s">
        <v>12</v>
      </c>
    </row>
    <row r="25" spans="1:14" x14ac:dyDescent="0.2">
      <c r="A25" t="s">
        <v>37</v>
      </c>
      <c r="B25" t="s">
        <v>12</v>
      </c>
      <c r="C25" t="s">
        <v>13</v>
      </c>
      <c r="D25" t="s">
        <v>12</v>
      </c>
      <c r="E25" t="s">
        <v>10</v>
      </c>
      <c r="F25" t="s">
        <v>11</v>
      </c>
      <c r="G25" t="s">
        <v>13</v>
      </c>
      <c r="H25" t="s">
        <v>12</v>
      </c>
      <c r="I25" t="s">
        <v>13</v>
      </c>
      <c r="J25" t="s">
        <v>12</v>
      </c>
      <c r="K25" t="s">
        <v>13</v>
      </c>
    </row>
    <row r="26" spans="1:14" x14ac:dyDescent="0.2">
      <c r="A26" t="s">
        <v>38</v>
      </c>
      <c r="B26" t="s">
        <v>10</v>
      </c>
      <c r="C26" t="s">
        <v>11</v>
      </c>
      <c r="D26" t="s">
        <v>10</v>
      </c>
      <c r="E26" t="s">
        <v>10</v>
      </c>
      <c r="F26" t="s">
        <v>10</v>
      </c>
      <c r="G26" t="s">
        <v>13</v>
      </c>
      <c r="H26" t="s">
        <v>12</v>
      </c>
      <c r="I26" t="s">
        <v>14</v>
      </c>
      <c r="J26" t="s">
        <v>10</v>
      </c>
      <c r="K26" t="s">
        <v>14</v>
      </c>
    </row>
    <row r="29" spans="1:14" x14ac:dyDescent="0.2">
      <c r="L29" t="s">
        <v>39</v>
      </c>
      <c r="M29" t="s">
        <v>40</v>
      </c>
      <c r="N29" t="e" cm="1">
        <f t="array" ref="N29">STDEV.P</f>
        <v>#NAME?</v>
      </c>
    </row>
    <row r="30" spans="1:14" x14ac:dyDescent="0.2">
      <c r="A30" t="s">
        <v>16</v>
      </c>
      <c r="B30">
        <f>IF(B4="Strongly disagree",1,IF(B4="Somewhat disagree",2,IF(B4="Neither agree nor disagree",3,IF(B4="Somewhat agree",4,IF(B4="Strongly agree",5,"")))))</f>
        <v>4</v>
      </c>
      <c r="C30">
        <f>IF(C4="Strongly disagree",1,IF(C4="Somewhat disagree",2,IF(C4="Neither agree nor disagree",3,IF(C4="Somewhat agree",4,IF(C4="Strongly agree",5,"")))))</f>
        <v>2</v>
      </c>
      <c r="D30">
        <f>IF(D4="Strongly disagree",1,IF(D4="Somewhat disagree",2,IF(D4="Neither agree nor disagree",3,IF(D4="Somewhat agree",4,IF(D4="Strongly agree",5,"")))))</f>
        <v>4</v>
      </c>
      <c r="E30">
        <f t="shared" ref="E30:I30" si="0">IF(E4="Strongly disagree",1,IF(E4="Somewhat disagree",2,IF(E4="Neither agree nor disagree",3,IF(E4="Somewhat agree",4,IF(E4="Strongly agree",5,"")))))</f>
        <v>5</v>
      </c>
      <c r="F30">
        <f t="shared" si="0"/>
        <v>5</v>
      </c>
      <c r="G30">
        <f t="shared" si="0"/>
        <v>1</v>
      </c>
      <c r="H30">
        <f t="shared" si="0"/>
        <v>3</v>
      </c>
      <c r="I30">
        <f t="shared" si="0"/>
        <v>2</v>
      </c>
      <c r="J30">
        <f>IF(J4="Strongly disagree",1,IF(J4="Somewhat disagree",2,IF(J4="Neither agree nor disagree",3,IF(J4="Somewhat agree",4,IF(J4="Strongly agree",5,"")))))</f>
        <v>5</v>
      </c>
      <c r="K30">
        <f>IF(K4="Strongly disagree",1,IF(K4="Somewhat disagree",2,IF(K4="Neither agree nor disagree",3,IF(K4="Somewhat agree",4,IF(K4="Strongly agree",5,"")))))</f>
        <v>2</v>
      </c>
      <c r="L30">
        <f>SUM(B30-1,D30-1,F30-1,H30-1,J30-1,5-C30,5-E30,5-G30,5-I30,5-K30)</f>
        <v>29</v>
      </c>
      <c r="M30">
        <f>L30*2.5</f>
        <v>72.5</v>
      </c>
      <c r="N30" t="e" cm="1" vm="1">
        <f t="array" aca="1" ref="N30" ca="1">29:29</f>
        <v>#VALUE!</v>
      </c>
    </row>
    <row r="31" spans="1:14" x14ac:dyDescent="0.2">
      <c r="A31" t="s">
        <v>17</v>
      </c>
      <c r="B31">
        <f>IF(B5="Strongly disagree",1,IF(B5="Somewhat disagree",2,IF(B5="Neither agree nor disagree",3,IF(B5="Somewhat agree",4,IF(B5="Strongly agree",5,"")))))</f>
        <v>4</v>
      </c>
      <c r="C31">
        <f t="shared" ref="C31:K31" si="1">IF(C5="Strongly disagree",1,IF(C5="Somewhat disagree",2,IF(C5="Neither agree nor disagree",3,IF(C5="Somewhat agree",4,IF(C5="Strongly agree",5,"")))))</f>
        <v>2</v>
      </c>
      <c r="D31">
        <f t="shared" si="1"/>
        <v>4</v>
      </c>
      <c r="E31">
        <f t="shared" si="1"/>
        <v>4</v>
      </c>
      <c r="F31">
        <f t="shared" si="1"/>
        <v>4</v>
      </c>
      <c r="G31">
        <f t="shared" si="1"/>
        <v>1</v>
      </c>
      <c r="H31">
        <f t="shared" si="1"/>
        <v>4</v>
      </c>
      <c r="I31">
        <f t="shared" si="1"/>
        <v>2</v>
      </c>
      <c r="J31">
        <f t="shared" si="1"/>
        <v>5</v>
      </c>
      <c r="K31">
        <f t="shared" si="1"/>
        <v>2</v>
      </c>
      <c r="L31">
        <f>SUM(B31-1,D31-1,F31-1,H31-1,J31-1,5-C31,5-E31,5-G31,5-I31,5-K31)</f>
        <v>30</v>
      </c>
      <c r="M31">
        <f t="shared" ref="M31:M51" si="2">L31*2.5</f>
        <v>75</v>
      </c>
    </row>
    <row r="32" spans="1:14" x14ac:dyDescent="0.2">
      <c r="A32" t="s">
        <v>18</v>
      </c>
      <c r="B32">
        <f t="shared" ref="B32:K48" si="3">IF(B6="Strongly disagree",1,IF(B6="Somewhat disagree",2,IF(B6="Neither agree nor disagree",3,IF(B6="Somewhat agree",4,IF(B6="Strongly agree",5,"")))))</f>
        <v>4</v>
      </c>
      <c r="C32">
        <f t="shared" si="3"/>
        <v>2</v>
      </c>
      <c r="D32">
        <f t="shared" si="3"/>
        <v>2</v>
      </c>
      <c r="E32">
        <f t="shared" si="3"/>
        <v>2</v>
      </c>
      <c r="F32">
        <f t="shared" si="3"/>
        <v>4</v>
      </c>
      <c r="G32">
        <f t="shared" si="3"/>
        <v>1</v>
      </c>
      <c r="H32">
        <f t="shared" si="3"/>
        <v>2</v>
      </c>
      <c r="I32">
        <f t="shared" si="3"/>
        <v>4</v>
      </c>
      <c r="J32">
        <f t="shared" si="3"/>
        <v>5</v>
      </c>
      <c r="K32">
        <f t="shared" si="3"/>
        <v>2</v>
      </c>
      <c r="L32">
        <f>SUM(B32-1,D32-1,F32-1,H32-1,J32-1,5-C32,5-E32,5-G32,5-I32,5-K32)</f>
        <v>26</v>
      </c>
      <c r="M32">
        <f t="shared" si="2"/>
        <v>65</v>
      </c>
    </row>
    <row r="33" spans="1:13" x14ac:dyDescent="0.2">
      <c r="A33" t="s">
        <v>19</v>
      </c>
      <c r="B33">
        <f t="shared" si="3"/>
        <v>1</v>
      </c>
      <c r="C33">
        <f t="shared" si="3"/>
        <v>5</v>
      </c>
      <c r="D33">
        <f t="shared" si="3"/>
        <v>2</v>
      </c>
      <c r="E33">
        <f t="shared" si="3"/>
        <v>4</v>
      </c>
      <c r="F33">
        <f t="shared" si="3"/>
        <v>4</v>
      </c>
      <c r="G33">
        <f t="shared" si="3"/>
        <v>4</v>
      </c>
      <c r="H33">
        <f t="shared" si="3"/>
        <v>2</v>
      </c>
      <c r="I33">
        <f t="shared" si="3"/>
        <v>5</v>
      </c>
      <c r="J33">
        <f t="shared" si="3"/>
        <v>2</v>
      </c>
      <c r="K33">
        <f t="shared" si="3"/>
        <v>4</v>
      </c>
      <c r="L33">
        <f t="shared" ref="L33:L51" si="4">SUM(B33-1,D33-1,F33-1,H33-1,J33-1,5-C33,5-E33,5-G33,5-I33,5-K33)</f>
        <v>9</v>
      </c>
      <c r="M33">
        <f t="shared" si="2"/>
        <v>22.5</v>
      </c>
    </row>
    <row r="34" spans="1:13" x14ac:dyDescent="0.2">
      <c r="A34" t="s">
        <v>20</v>
      </c>
      <c r="B34">
        <f t="shared" si="3"/>
        <v>2</v>
      </c>
      <c r="C34">
        <f t="shared" si="3"/>
        <v>4</v>
      </c>
      <c r="D34">
        <f t="shared" si="3"/>
        <v>5</v>
      </c>
      <c r="E34">
        <f t="shared" si="3"/>
        <v>1</v>
      </c>
      <c r="F34">
        <f t="shared" si="3"/>
        <v>5</v>
      </c>
      <c r="G34">
        <f t="shared" si="3"/>
        <v>1</v>
      </c>
      <c r="H34">
        <f t="shared" si="3"/>
        <v>3</v>
      </c>
      <c r="I34">
        <f t="shared" si="3"/>
        <v>1</v>
      </c>
      <c r="J34">
        <f t="shared" si="3"/>
        <v>4</v>
      </c>
      <c r="K34">
        <f t="shared" si="3"/>
        <v>5</v>
      </c>
      <c r="L34">
        <f t="shared" si="4"/>
        <v>27</v>
      </c>
      <c r="M34">
        <f t="shared" si="2"/>
        <v>67.5</v>
      </c>
    </row>
    <row r="35" spans="1:13" x14ac:dyDescent="0.2">
      <c r="A35" t="s">
        <v>21</v>
      </c>
      <c r="B35">
        <f t="shared" si="3"/>
        <v>4</v>
      </c>
      <c r="C35">
        <f t="shared" si="3"/>
        <v>1</v>
      </c>
      <c r="D35">
        <f t="shared" si="3"/>
        <v>5</v>
      </c>
      <c r="E35">
        <f t="shared" si="3"/>
        <v>1</v>
      </c>
      <c r="F35">
        <f t="shared" si="3"/>
        <v>5</v>
      </c>
      <c r="G35">
        <f t="shared" si="3"/>
        <v>1</v>
      </c>
      <c r="H35">
        <f t="shared" si="3"/>
        <v>5</v>
      </c>
      <c r="I35">
        <f t="shared" si="3"/>
        <v>1</v>
      </c>
      <c r="J35">
        <f t="shared" si="3"/>
        <v>5</v>
      </c>
      <c r="K35">
        <f t="shared" si="3"/>
        <v>1</v>
      </c>
      <c r="L35">
        <f t="shared" si="4"/>
        <v>39</v>
      </c>
      <c r="M35">
        <f t="shared" si="2"/>
        <v>97.5</v>
      </c>
    </row>
    <row r="36" spans="1:13" x14ac:dyDescent="0.2">
      <c r="A36" t="s">
        <v>22</v>
      </c>
      <c r="B36">
        <f t="shared" si="3"/>
        <v>1</v>
      </c>
      <c r="C36">
        <f t="shared" si="3"/>
        <v>5</v>
      </c>
      <c r="D36">
        <f t="shared" si="3"/>
        <v>5</v>
      </c>
      <c r="E36">
        <f t="shared" si="3"/>
        <v>2</v>
      </c>
      <c r="F36">
        <f t="shared" si="3"/>
        <v>4</v>
      </c>
      <c r="G36">
        <f t="shared" si="3"/>
        <v>3</v>
      </c>
      <c r="H36">
        <f t="shared" si="3"/>
        <v>5</v>
      </c>
      <c r="I36">
        <f t="shared" si="3"/>
        <v>2</v>
      </c>
      <c r="J36">
        <f t="shared" si="3"/>
        <v>5</v>
      </c>
      <c r="K36">
        <f t="shared" si="3"/>
        <v>4</v>
      </c>
      <c r="L36">
        <f>SUM(B36-1,D36-1,F36-1,H36-1,J36-1,5-C36,5-E36,5-G36,5-I36,5-K36)</f>
        <v>24</v>
      </c>
      <c r="M36">
        <f t="shared" si="2"/>
        <v>60</v>
      </c>
    </row>
    <row r="37" spans="1:13" x14ac:dyDescent="0.2">
      <c r="A37" t="s">
        <v>23</v>
      </c>
      <c r="B37">
        <f t="shared" si="3"/>
        <v>3</v>
      </c>
      <c r="C37">
        <f t="shared" si="3"/>
        <v>4</v>
      </c>
      <c r="D37">
        <f t="shared" si="3"/>
        <v>4</v>
      </c>
      <c r="E37">
        <f t="shared" si="3"/>
        <v>5</v>
      </c>
      <c r="F37">
        <f t="shared" si="3"/>
        <v>5</v>
      </c>
      <c r="G37">
        <f t="shared" si="3"/>
        <v>3</v>
      </c>
      <c r="H37">
        <f t="shared" si="3"/>
        <v>2</v>
      </c>
      <c r="I37">
        <f t="shared" si="3"/>
        <v>5</v>
      </c>
      <c r="J37">
        <f t="shared" si="3"/>
        <v>4</v>
      </c>
      <c r="K37">
        <f t="shared" si="3"/>
        <v>5</v>
      </c>
      <c r="L37">
        <f t="shared" si="4"/>
        <v>16</v>
      </c>
      <c r="M37">
        <f t="shared" si="2"/>
        <v>40</v>
      </c>
    </row>
    <row r="38" spans="1:13" x14ac:dyDescent="0.2">
      <c r="A38" t="s">
        <v>24</v>
      </c>
      <c r="B38">
        <f t="shared" si="3"/>
        <v>5</v>
      </c>
      <c r="C38">
        <f t="shared" si="3"/>
        <v>2</v>
      </c>
      <c r="D38">
        <f t="shared" si="3"/>
        <v>4</v>
      </c>
      <c r="E38">
        <f t="shared" si="3"/>
        <v>3</v>
      </c>
      <c r="F38">
        <f t="shared" si="3"/>
        <v>4</v>
      </c>
      <c r="G38">
        <f t="shared" si="3"/>
        <v>2</v>
      </c>
      <c r="H38">
        <f t="shared" si="3"/>
        <v>4</v>
      </c>
      <c r="I38">
        <f t="shared" si="3"/>
        <v>1</v>
      </c>
      <c r="J38">
        <f t="shared" si="3"/>
        <v>4</v>
      </c>
      <c r="K38">
        <f t="shared" si="3"/>
        <v>2</v>
      </c>
      <c r="L38">
        <f t="shared" si="4"/>
        <v>31</v>
      </c>
      <c r="M38">
        <f t="shared" si="2"/>
        <v>77.5</v>
      </c>
    </row>
    <row r="39" spans="1:13" x14ac:dyDescent="0.2">
      <c r="A39" t="s">
        <v>25</v>
      </c>
      <c r="B39">
        <f t="shared" si="3"/>
        <v>2</v>
      </c>
      <c r="C39">
        <f t="shared" si="3"/>
        <v>3</v>
      </c>
      <c r="D39">
        <f t="shared" si="3"/>
        <v>2</v>
      </c>
      <c r="E39">
        <f t="shared" si="3"/>
        <v>4</v>
      </c>
      <c r="F39">
        <f t="shared" si="3"/>
        <v>3</v>
      </c>
      <c r="G39">
        <f t="shared" si="3"/>
        <v>2</v>
      </c>
      <c r="H39">
        <f t="shared" si="3"/>
        <v>3</v>
      </c>
      <c r="I39">
        <f t="shared" si="3"/>
        <v>4</v>
      </c>
      <c r="J39">
        <f t="shared" si="3"/>
        <v>3</v>
      </c>
      <c r="K39">
        <f t="shared" si="3"/>
        <v>4</v>
      </c>
      <c r="L39">
        <f t="shared" si="4"/>
        <v>16</v>
      </c>
      <c r="M39">
        <f t="shared" si="2"/>
        <v>40</v>
      </c>
    </row>
    <row r="40" spans="1:13" x14ac:dyDescent="0.2">
      <c r="A40" t="s">
        <v>26</v>
      </c>
      <c r="B40">
        <f t="shared" si="3"/>
        <v>5</v>
      </c>
      <c r="C40">
        <f t="shared" si="3"/>
        <v>2</v>
      </c>
      <c r="D40">
        <f t="shared" si="3"/>
        <v>4</v>
      </c>
      <c r="E40">
        <f t="shared" si="3"/>
        <v>4</v>
      </c>
      <c r="F40">
        <f t="shared" si="3"/>
        <v>5</v>
      </c>
      <c r="G40">
        <f t="shared" si="3"/>
        <v>1</v>
      </c>
      <c r="H40">
        <f t="shared" si="3"/>
        <v>4</v>
      </c>
      <c r="I40">
        <f t="shared" si="3"/>
        <v>2</v>
      </c>
      <c r="J40">
        <f t="shared" si="3"/>
        <v>4</v>
      </c>
      <c r="K40">
        <f t="shared" si="3"/>
        <v>2</v>
      </c>
      <c r="L40">
        <f t="shared" si="4"/>
        <v>31</v>
      </c>
      <c r="M40">
        <f t="shared" si="2"/>
        <v>77.5</v>
      </c>
    </row>
    <row r="41" spans="1:13" x14ac:dyDescent="0.2">
      <c r="A41" t="s">
        <v>27</v>
      </c>
      <c r="B41">
        <f t="shared" si="3"/>
        <v>3</v>
      </c>
      <c r="C41">
        <f t="shared" si="3"/>
        <v>2</v>
      </c>
      <c r="D41">
        <f t="shared" si="3"/>
        <v>4</v>
      </c>
      <c r="E41">
        <f t="shared" si="3"/>
        <v>2</v>
      </c>
      <c r="F41">
        <f t="shared" si="3"/>
        <v>5</v>
      </c>
      <c r="G41">
        <f t="shared" si="3"/>
        <v>1</v>
      </c>
      <c r="H41">
        <f t="shared" si="3"/>
        <v>4</v>
      </c>
      <c r="I41">
        <f t="shared" si="3"/>
        <v>1</v>
      </c>
      <c r="J41">
        <f t="shared" si="3"/>
        <v>4</v>
      </c>
      <c r="K41">
        <f t="shared" si="3"/>
        <v>1</v>
      </c>
      <c r="L41">
        <f t="shared" si="4"/>
        <v>33</v>
      </c>
      <c r="M41">
        <f t="shared" si="2"/>
        <v>82.5</v>
      </c>
    </row>
    <row r="42" spans="1:13" x14ac:dyDescent="0.2">
      <c r="A42" t="s">
        <v>28</v>
      </c>
      <c r="B42">
        <f t="shared" si="3"/>
        <v>4</v>
      </c>
      <c r="C42">
        <f t="shared" si="3"/>
        <v>2</v>
      </c>
      <c r="D42">
        <f t="shared" si="3"/>
        <v>4</v>
      </c>
      <c r="E42">
        <f t="shared" si="3"/>
        <v>5</v>
      </c>
      <c r="F42">
        <f t="shared" si="3"/>
        <v>5</v>
      </c>
      <c r="G42">
        <f t="shared" si="3"/>
        <v>2</v>
      </c>
      <c r="H42">
        <f t="shared" si="3"/>
        <v>4</v>
      </c>
      <c r="I42">
        <f t="shared" si="3"/>
        <v>2</v>
      </c>
      <c r="J42">
        <f t="shared" si="3"/>
        <v>4</v>
      </c>
      <c r="K42">
        <f t="shared" si="3"/>
        <v>4</v>
      </c>
      <c r="L42">
        <f t="shared" si="4"/>
        <v>26</v>
      </c>
      <c r="M42">
        <f t="shared" si="2"/>
        <v>65</v>
      </c>
    </row>
    <row r="43" spans="1:13" x14ac:dyDescent="0.2">
      <c r="A43" t="s">
        <v>29</v>
      </c>
      <c r="B43">
        <f t="shared" si="3"/>
        <v>4</v>
      </c>
      <c r="C43">
        <f t="shared" si="3"/>
        <v>2</v>
      </c>
      <c r="D43">
        <f t="shared" si="3"/>
        <v>4</v>
      </c>
      <c r="E43">
        <f t="shared" si="3"/>
        <v>4</v>
      </c>
      <c r="F43">
        <f t="shared" si="3"/>
        <v>4</v>
      </c>
      <c r="G43">
        <f t="shared" si="3"/>
        <v>2</v>
      </c>
      <c r="H43">
        <f t="shared" si="3"/>
        <v>2</v>
      </c>
      <c r="I43">
        <f t="shared" si="3"/>
        <v>3</v>
      </c>
      <c r="J43">
        <f t="shared" si="3"/>
        <v>4</v>
      </c>
      <c r="K43">
        <f t="shared" si="3"/>
        <v>2</v>
      </c>
      <c r="L43">
        <f t="shared" si="4"/>
        <v>25</v>
      </c>
      <c r="M43">
        <f t="shared" si="2"/>
        <v>62.5</v>
      </c>
    </row>
    <row r="44" spans="1:13" x14ac:dyDescent="0.2">
      <c r="A44" t="s">
        <v>30</v>
      </c>
      <c r="B44">
        <f t="shared" si="3"/>
        <v>4</v>
      </c>
      <c r="C44">
        <f t="shared" si="3"/>
        <v>3</v>
      </c>
      <c r="D44">
        <f t="shared" si="3"/>
        <v>3</v>
      </c>
      <c r="E44">
        <f t="shared" si="3"/>
        <v>3</v>
      </c>
      <c r="F44">
        <f t="shared" si="3"/>
        <v>4</v>
      </c>
      <c r="G44">
        <f t="shared" si="3"/>
        <v>3</v>
      </c>
      <c r="H44">
        <f t="shared" si="3"/>
        <v>4</v>
      </c>
      <c r="I44">
        <f t="shared" si="3"/>
        <v>4</v>
      </c>
      <c r="J44">
        <f t="shared" si="3"/>
        <v>2</v>
      </c>
      <c r="K44">
        <f t="shared" si="3"/>
        <v>2</v>
      </c>
      <c r="L44">
        <f t="shared" si="4"/>
        <v>22</v>
      </c>
      <c r="M44">
        <f t="shared" si="2"/>
        <v>55</v>
      </c>
    </row>
    <row r="45" spans="1:13" x14ac:dyDescent="0.2">
      <c r="A45" t="s">
        <v>31</v>
      </c>
      <c r="B45">
        <f t="shared" si="3"/>
        <v>3</v>
      </c>
      <c r="C45">
        <f t="shared" si="3"/>
        <v>3</v>
      </c>
      <c r="D45">
        <f t="shared" si="3"/>
        <v>3</v>
      </c>
      <c r="E45">
        <f t="shared" si="3"/>
        <v>4</v>
      </c>
      <c r="F45">
        <f t="shared" si="3"/>
        <v>5</v>
      </c>
      <c r="G45">
        <f t="shared" si="3"/>
        <v>2</v>
      </c>
      <c r="H45">
        <f t="shared" si="3"/>
        <v>3</v>
      </c>
      <c r="I45">
        <f t="shared" si="3"/>
        <v>4</v>
      </c>
      <c r="J45">
        <f t="shared" si="3"/>
        <v>4</v>
      </c>
      <c r="K45">
        <f t="shared" si="3"/>
        <v>3</v>
      </c>
      <c r="L45">
        <f t="shared" si="4"/>
        <v>22</v>
      </c>
      <c r="M45">
        <f t="shared" si="2"/>
        <v>55</v>
      </c>
    </row>
    <row r="46" spans="1:13" x14ac:dyDescent="0.2">
      <c r="A46" t="s">
        <v>32</v>
      </c>
      <c r="B46">
        <f t="shared" si="3"/>
        <v>5</v>
      </c>
      <c r="C46">
        <f t="shared" si="3"/>
        <v>1</v>
      </c>
      <c r="D46">
        <f t="shared" si="3"/>
        <v>5</v>
      </c>
      <c r="E46">
        <f t="shared" si="3"/>
        <v>1</v>
      </c>
      <c r="F46">
        <f t="shared" si="3"/>
        <v>4</v>
      </c>
      <c r="G46">
        <f t="shared" si="3"/>
        <v>1</v>
      </c>
      <c r="H46">
        <f t="shared" si="3"/>
        <v>5</v>
      </c>
      <c r="I46">
        <f t="shared" si="3"/>
        <v>1</v>
      </c>
      <c r="J46">
        <f t="shared" si="3"/>
        <v>5</v>
      </c>
      <c r="K46">
        <f t="shared" si="3"/>
        <v>1</v>
      </c>
      <c r="L46">
        <f t="shared" si="4"/>
        <v>39</v>
      </c>
      <c r="M46">
        <f t="shared" si="2"/>
        <v>97.5</v>
      </c>
    </row>
    <row r="47" spans="1:13" x14ac:dyDescent="0.2">
      <c r="A47" t="s">
        <v>33</v>
      </c>
      <c r="B47">
        <f t="shared" si="3"/>
        <v>4</v>
      </c>
      <c r="C47">
        <f t="shared" si="3"/>
        <v>2</v>
      </c>
      <c r="D47">
        <f t="shared" si="3"/>
        <v>4</v>
      </c>
      <c r="E47">
        <f t="shared" si="3"/>
        <v>3</v>
      </c>
      <c r="F47">
        <f t="shared" si="3"/>
        <v>4</v>
      </c>
      <c r="G47">
        <f t="shared" si="3"/>
        <v>2</v>
      </c>
      <c r="H47">
        <f t="shared" si="3"/>
        <v>4</v>
      </c>
      <c r="I47">
        <f t="shared" si="3"/>
        <v>2</v>
      </c>
      <c r="J47">
        <f t="shared" si="3"/>
        <v>4</v>
      </c>
      <c r="K47">
        <f t="shared" si="3"/>
        <v>2</v>
      </c>
      <c r="L47">
        <f t="shared" si="4"/>
        <v>29</v>
      </c>
      <c r="M47">
        <f t="shared" si="2"/>
        <v>72.5</v>
      </c>
    </row>
    <row r="48" spans="1:13" x14ac:dyDescent="0.2">
      <c r="A48" t="s">
        <v>34</v>
      </c>
      <c r="B48">
        <f t="shared" si="3"/>
        <v>4</v>
      </c>
      <c r="C48">
        <f t="shared" si="3"/>
        <v>2</v>
      </c>
      <c r="D48">
        <f t="shared" si="3"/>
        <v>3</v>
      </c>
      <c r="E48">
        <f t="shared" si="3"/>
        <v>3</v>
      </c>
      <c r="F48">
        <f t="shared" si="3"/>
        <v>3</v>
      </c>
      <c r="G48">
        <f t="shared" si="3"/>
        <v>2</v>
      </c>
      <c r="H48">
        <f t="shared" si="3"/>
        <v>4</v>
      </c>
      <c r="I48">
        <f t="shared" si="3"/>
        <v>2</v>
      </c>
      <c r="J48">
        <f t="shared" si="3"/>
        <v>4</v>
      </c>
      <c r="K48">
        <f t="shared" si="3"/>
        <v>3</v>
      </c>
      <c r="L48">
        <f t="shared" si="4"/>
        <v>26</v>
      </c>
      <c r="M48">
        <f t="shared" si="2"/>
        <v>65</v>
      </c>
    </row>
    <row r="49" spans="1:13" x14ac:dyDescent="0.2">
      <c r="A49" t="s">
        <v>35</v>
      </c>
      <c r="B49">
        <f>IF(B24="Strongly disagree",1,IF(B24="Somewhat disagree",2,IF(B24="Neither agree nor disagree",3,IF(B24="Somewhat agree",4,IF(B24="Strongly agree",5,"")))))</f>
        <v>5</v>
      </c>
      <c r="C49">
        <f>IF(C24="Strongly disagree",1,IF(C24="Somewhat disagree",2,IF(C24="Neither agree nor disagree",3,IF(C24="Somewhat agree",4,IF(C24="Strongly agree",5,"")))))</f>
        <v>4</v>
      </c>
      <c r="D49">
        <f>IF(D24="Strongly disagree",1,IF(D24="Somewhat disagree",2,IF(D24="Neither agree nor disagree",3,IF(D24="Somewhat agree",4,IF(D24="Strongly agree",5,"")))))</f>
        <v>3</v>
      </c>
      <c r="E49">
        <f>IF(E24="Strongly disagree",1,IF(E24="Somewhat disagree",2,IF(E24="Neither agree nor disagree",3,IF(E24="Somewhat agree",4,IF(E24="Strongly agree",5,"")))))</f>
        <v>4</v>
      </c>
      <c r="F49">
        <f>IF(F24="Strongly disagree",1,IF(F24="Somewhat disagree",2,IF(F24="Neither agree nor disagree",3,IF(F24="Somewhat agree",4,IF(F24="Strongly agree",5,"")))))</f>
        <v>5</v>
      </c>
      <c r="G49">
        <f>IF(G24="Strongly disagree",1,IF(G24="Somewhat disagree",2,IF(G24="Neither agree nor disagree",3,IF(G24="Somewhat agree",4,IF(G24="Strongly agree",5,"")))))</f>
        <v>2</v>
      </c>
      <c r="H49">
        <f>IF(H24="Strongly disagree",1,IF(H24="Somewhat disagree",2,IF(H24="Neither agree nor disagree",3,IF(H24="Somewhat agree",4,IF(H24="Strongly agree",5,"")))))</f>
        <v>2</v>
      </c>
      <c r="I49">
        <f>IF(I24="Strongly disagree",1,IF(I24="Somewhat disagree",2,IF(I24="Neither agree nor disagree",3,IF(I24="Somewhat agree",4,IF(I24="Strongly agree",5,"")))))</f>
        <v>4</v>
      </c>
      <c r="J49">
        <f>IF(J24="Strongly disagree",1,IF(J24="Somewhat disagree",2,IF(J24="Neither agree nor disagree",3,IF(J24="Somewhat agree",4,IF(J24="Strongly agree",5,"")))))</f>
        <v>3</v>
      </c>
      <c r="K49">
        <f>IF(K24="Strongly disagree",1,IF(K24="Somewhat disagree",2,IF(K24="Neither agree nor disagree",3,IF(K24="Somewhat agree",4,IF(K24="Strongly agree",5,"")))))</f>
        <v>5</v>
      </c>
      <c r="L49">
        <f t="shared" si="4"/>
        <v>19</v>
      </c>
      <c r="M49">
        <f t="shared" si="2"/>
        <v>47.5</v>
      </c>
    </row>
    <row r="50" spans="1:13" x14ac:dyDescent="0.2">
      <c r="A50" t="s">
        <v>36</v>
      </c>
      <c r="B50">
        <f>IF(B25="Strongly disagree",1,IF(B25="Somewhat disagree",2,IF(B25="Neither agree nor disagree",3,IF(B25="Somewhat agree",4,IF(B25="Strongly agree",5,"")))))</f>
        <v>5</v>
      </c>
      <c r="C50">
        <f>IF(C25="Strongly disagree",1,IF(C25="Somewhat disagree",2,IF(C25="Neither agree nor disagree",3,IF(C25="Somewhat agree",4,IF(C25="Strongly agree",5,"")))))</f>
        <v>1</v>
      </c>
      <c r="D50">
        <f>IF(D25="Strongly disagree",1,IF(D25="Somewhat disagree",2,IF(D25="Neither agree nor disagree",3,IF(D25="Somewhat agree",4,IF(D25="Strongly agree",5,"")))))</f>
        <v>5</v>
      </c>
      <c r="E50">
        <f>IF(E25="Strongly disagree",1,IF(E25="Somewhat disagree",2,IF(E25="Neither agree nor disagree",3,IF(E25="Somewhat agree",4,IF(E25="Strongly agree",5,"")))))</f>
        <v>4</v>
      </c>
      <c r="F50">
        <f>IF(F25="Strongly disagree",1,IF(F25="Somewhat disagree",2,IF(F25="Neither agree nor disagree",3,IF(F25="Somewhat agree",4,IF(F25="Strongly agree",5,"")))))</f>
        <v>2</v>
      </c>
      <c r="G50">
        <f>IF(G25="Strongly disagree",1,IF(G25="Somewhat disagree",2,IF(G25="Neither agree nor disagree",3,IF(G25="Somewhat agree",4,IF(G25="Strongly agree",5,"")))))</f>
        <v>1</v>
      </c>
      <c r="H50">
        <f>IF(H25="Strongly disagree",1,IF(H25="Somewhat disagree",2,IF(H25="Neither agree nor disagree",3,IF(H25="Somewhat agree",4,IF(H25="Strongly agree",5,"")))))</f>
        <v>5</v>
      </c>
      <c r="I50">
        <f>IF(I25="Strongly disagree",1,IF(I25="Somewhat disagree",2,IF(I25="Neither agree nor disagree",3,IF(I25="Somewhat agree",4,IF(I25="Strongly agree",5,"")))))</f>
        <v>1</v>
      </c>
      <c r="J50">
        <f>IF(J25="Strongly disagree",1,IF(J25="Somewhat disagree",2,IF(J25="Neither agree nor disagree",3,IF(J25="Somewhat agree",4,IF(J25="Strongly agree",5,"")))))</f>
        <v>5</v>
      </c>
      <c r="K50">
        <f>IF(K25="Strongly disagree",1,IF(K25="Somewhat disagree",2,IF(K25="Neither agree nor disagree",3,IF(K25="Somewhat agree",4,IF(K25="Strongly agree",5,"")))))</f>
        <v>1</v>
      </c>
      <c r="L50">
        <f t="shared" si="4"/>
        <v>34</v>
      </c>
      <c r="M50">
        <f t="shared" si="2"/>
        <v>85</v>
      </c>
    </row>
    <row r="51" spans="1:13" x14ac:dyDescent="0.2">
      <c r="A51" t="s">
        <v>37</v>
      </c>
      <c r="B51">
        <f>IF(B26="Strongly disagree",1,IF(B26="Somewhat disagree",2,IF(B26="Neither agree nor disagree",3,IF(B26="Somewhat agree",4,IF(B26="Strongly agree",5,"")))))</f>
        <v>4</v>
      </c>
      <c r="C51">
        <f>IF(C26="Strongly disagree",1,IF(C26="Somewhat disagree",2,IF(C26="Neither agree nor disagree",3,IF(C26="Somewhat agree",4,IF(C26="Strongly agree",5,"")))))</f>
        <v>2</v>
      </c>
      <c r="D51">
        <f>IF(D26="Strongly disagree",1,IF(D26="Somewhat disagree",2,IF(D26="Neither agree nor disagree",3,IF(D26="Somewhat agree",4,IF(D26="Strongly agree",5,"")))))</f>
        <v>4</v>
      </c>
      <c r="E51">
        <f>IF(E26="Strongly disagree",1,IF(E26="Somewhat disagree",2,IF(E26="Neither agree nor disagree",3,IF(E26="Somewhat agree",4,IF(E26="Strongly agree",5,"")))))</f>
        <v>4</v>
      </c>
      <c r="F51">
        <f>IF(F26="Strongly disagree",1,IF(F26="Somewhat disagree",2,IF(F26="Neither agree nor disagree",3,IF(F26="Somewhat agree",4,IF(F26="Strongly agree",5,"")))))</f>
        <v>4</v>
      </c>
      <c r="G51">
        <f>IF(G26="Strongly disagree",1,IF(G26="Somewhat disagree",2,IF(G26="Neither agree nor disagree",3,IF(G26="Somewhat agree",4,IF(G26="Strongly agree",5,"")))))</f>
        <v>1</v>
      </c>
      <c r="H51">
        <f>IF(H26="Strongly disagree",1,IF(H26="Somewhat disagree",2,IF(H26="Neither agree nor disagree",3,IF(H26="Somewhat agree",4,IF(H26="Strongly agree",5,"")))))</f>
        <v>5</v>
      </c>
      <c r="I51">
        <f>IF(I26="Strongly disagree",1,IF(I26="Somewhat disagree",2,IF(I26="Neither agree nor disagree",3,IF(I26="Somewhat agree",4,IF(I26="Strongly agree",5,"")))))</f>
        <v>3</v>
      </c>
      <c r="J51">
        <f>IF(J26="Strongly disagree",1,IF(J26="Somewhat disagree",2,IF(J26="Neither agree nor disagree",3,IF(J26="Somewhat agree",4,IF(J26="Strongly agree",5,"")))))</f>
        <v>4</v>
      </c>
      <c r="K51">
        <f>IF(K26="Strongly disagree",1,IF(K26="Somewhat disagree",2,IF(K26="Neither agree nor disagree",3,IF(K26="Somewhat agree",4,IF(K26="Strongly agree",5,"")))))</f>
        <v>3</v>
      </c>
      <c r="L51">
        <f t="shared" si="4"/>
        <v>28</v>
      </c>
      <c r="M51">
        <f t="shared" si="2"/>
        <v>70</v>
      </c>
    </row>
    <row r="52" spans="1:13" x14ac:dyDescent="0.2">
      <c r="M52">
        <f>AVERAGE(M30:M51)</f>
        <v>66.022727272727266</v>
      </c>
    </row>
    <row r="58" spans="1:13" x14ac:dyDescent="0.2">
      <c r="C58" t="s">
        <v>41</v>
      </c>
      <c r="D58" t="s">
        <v>44</v>
      </c>
      <c r="E58" t="s">
        <v>46</v>
      </c>
      <c r="F58" t="s">
        <v>42</v>
      </c>
    </row>
    <row r="59" spans="1:13" x14ac:dyDescent="0.2">
      <c r="C59">
        <v>1</v>
      </c>
      <c r="D59">
        <v>72.5</v>
      </c>
      <c r="E59">
        <v>95</v>
      </c>
      <c r="F59" t="b">
        <f>E59&gt;D59</f>
        <v>1</v>
      </c>
    </row>
    <row r="60" spans="1:13" x14ac:dyDescent="0.2">
      <c r="C60">
        <v>2</v>
      </c>
      <c r="D60">
        <v>75</v>
      </c>
      <c r="E60">
        <v>85</v>
      </c>
      <c r="F60" t="b">
        <f t="shared" ref="F60:F80" si="5">E60&gt;D60</f>
        <v>1</v>
      </c>
      <c r="G60" s="7" t="s">
        <v>53</v>
      </c>
      <c r="H60" s="7"/>
      <c r="I60" s="7"/>
    </row>
    <row r="61" spans="1:13" ht="17" thickBot="1" x14ac:dyDescent="0.25">
      <c r="C61">
        <v>3</v>
      </c>
      <c r="D61">
        <v>65</v>
      </c>
      <c r="E61">
        <v>77.5</v>
      </c>
      <c r="F61" t="b">
        <f t="shared" si="5"/>
        <v>1</v>
      </c>
    </row>
    <row r="62" spans="1:13" x14ac:dyDescent="0.2">
      <c r="C62">
        <v>4</v>
      </c>
      <c r="D62">
        <v>22.5</v>
      </c>
      <c r="E62">
        <v>85</v>
      </c>
      <c r="F62" t="b">
        <f t="shared" si="5"/>
        <v>1</v>
      </c>
      <c r="G62" s="4"/>
      <c r="H62" s="4" t="s">
        <v>44</v>
      </c>
      <c r="I62" s="4" t="s">
        <v>46</v>
      </c>
    </row>
    <row r="63" spans="1:13" x14ac:dyDescent="0.2">
      <c r="C63">
        <v>5</v>
      </c>
      <c r="D63">
        <v>67.5</v>
      </c>
      <c r="E63">
        <v>80</v>
      </c>
      <c r="F63" t="b">
        <f t="shared" si="5"/>
        <v>1</v>
      </c>
      <c r="G63" s="2" t="s">
        <v>52</v>
      </c>
      <c r="H63" s="2">
        <v>66.022727272727266</v>
      </c>
      <c r="I63" s="2">
        <v>79.431818181818187</v>
      </c>
    </row>
    <row r="64" spans="1:13" x14ac:dyDescent="0.2">
      <c r="C64">
        <v>6</v>
      </c>
      <c r="D64">
        <v>97.5</v>
      </c>
      <c r="E64">
        <v>67.5</v>
      </c>
      <c r="F64" t="b">
        <f t="shared" si="5"/>
        <v>0</v>
      </c>
      <c r="G64" s="2" t="s">
        <v>54</v>
      </c>
      <c r="H64" s="2">
        <v>330.7494588744587</v>
      </c>
      <c r="I64" s="2">
        <v>191.03084415584453</v>
      </c>
    </row>
    <row r="65" spans="3:9" x14ac:dyDescent="0.2">
      <c r="C65">
        <v>7</v>
      </c>
      <c r="D65">
        <v>60</v>
      </c>
      <c r="E65">
        <v>87.5</v>
      </c>
      <c r="F65" t="b">
        <f t="shared" si="5"/>
        <v>1</v>
      </c>
      <c r="G65" s="2" t="s">
        <v>55</v>
      </c>
      <c r="H65" s="2">
        <v>22</v>
      </c>
      <c r="I65" s="2">
        <v>22</v>
      </c>
    </row>
    <row r="66" spans="3:9" x14ac:dyDescent="0.2">
      <c r="C66">
        <v>8</v>
      </c>
      <c r="D66">
        <v>40</v>
      </c>
      <c r="E66">
        <v>60</v>
      </c>
      <c r="F66" t="b">
        <f t="shared" si="5"/>
        <v>1</v>
      </c>
      <c r="G66" s="2" t="s">
        <v>56</v>
      </c>
      <c r="H66" s="5">
        <v>0.11253581384143738</v>
      </c>
      <c r="I66" s="5"/>
    </row>
    <row r="67" spans="3:9" x14ac:dyDescent="0.2">
      <c r="C67">
        <v>9</v>
      </c>
      <c r="D67">
        <v>77.5</v>
      </c>
      <c r="E67">
        <v>65</v>
      </c>
      <c r="F67" t="b">
        <f t="shared" si="5"/>
        <v>0</v>
      </c>
      <c r="G67" s="2" t="s">
        <v>57</v>
      </c>
      <c r="H67" s="5">
        <v>0</v>
      </c>
      <c r="I67" s="5"/>
    </row>
    <row r="68" spans="3:9" x14ac:dyDescent="0.2">
      <c r="C68">
        <v>10</v>
      </c>
      <c r="D68">
        <v>40</v>
      </c>
      <c r="E68">
        <v>57.5</v>
      </c>
      <c r="F68" t="b">
        <f t="shared" si="5"/>
        <v>1</v>
      </c>
      <c r="G68" s="2" t="s">
        <v>58</v>
      </c>
      <c r="H68" s="5">
        <v>21</v>
      </c>
      <c r="I68" s="5"/>
    </row>
    <row r="69" spans="3:9" x14ac:dyDescent="0.2">
      <c r="C69">
        <v>11</v>
      </c>
      <c r="D69">
        <v>77.5</v>
      </c>
      <c r="E69">
        <v>95</v>
      </c>
      <c r="F69" t="b">
        <f t="shared" si="5"/>
        <v>1</v>
      </c>
      <c r="G69" s="2" t="s">
        <v>59</v>
      </c>
      <c r="H69" s="5">
        <v>-2.9160045388560847</v>
      </c>
      <c r="I69" s="5"/>
    </row>
    <row r="70" spans="3:9" x14ac:dyDescent="0.2">
      <c r="C70">
        <v>12</v>
      </c>
      <c r="D70">
        <v>82.5</v>
      </c>
      <c r="E70">
        <v>90</v>
      </c>
      <c r="F70" t="b">
        <f t="shared" si="5"/>
        <v>1</v>
      </c>
      <c r="G70" s="2" t="s">
        <v>60</v>
      </c>
      <c r="H70" s="5">
        <v>4.1298000898838116E-3</v>
      </c>
      <c r="I70" s="5"/>
    </row>
    <row r="71" spans="3:9" x14ac:dyDescent="0.2">
      <c r="C71">
        <v>13</v>
      </c>
      <c r="D71">
        <v>65</v>
      </c>
      <c r="E71">
        <v>92.5</v>
      </c>
      <c r="F71" t="b">
        <f t="shared" si="5"/>
        <v>1</v>
      </c>
      <c r="G71" s="2" t="s">
        <v>61</v>
      </c>
      <c r="H71" s="5">
        <v>1.7207429028118781</v>
      </c>
      <c r="I71" s="5"/>
    </row>
    <row r="72" spans="3:9" x14ac:dyDescent="0.2">
      <c r="C72">
        <v>14</v>
      </c>
      <c r="D72">
        <v>62.5</v>
      </c>
      <c r="E72">
        <v>85</v>
      </c>
      <c r="F72" t="b">
        <f t="shared" si="5"/>
        <v>1</v>
      </c>
      <c r="G72" s="2" t="s">
        <v>62</v>
      </c>
      <c r="H72" s="5">
        <v>8.2596001797676233E-3</v>
      </c>
      <c r="I72" s="5"/>
    </row>
    <row r="73" spans="3:9" ht="17" thickBot="1" x14ac:dyDescent="0.25">
      <c r="C73">
        <v>15</v>
      </c>
      <c r="D73">
        <v>55</v>
      </c>
      <c r="E73">
        <v>67.5</v>
      </c>
      <c r="F73" t="b">
        <f t="shared" si="5"/>
        <v>1</v>
      </c>
      <c r="G73" s="3" t="s">
        <v>63</v>
      </c>
      <c r="H73" s="6">
        <v>2.07961384472768</v>
      </c>
      <c r="I73" s="6"/>
    </row>
    <row r="74" spans="3:9" x14ac:dyDescent="0.2">
      <c r="C74">
        <v>16</v>
      </c>
      <c r="D74">
        <v>55</v>
      </c>
      <c r="E74">
        <v>77.5</v>
      </c>
      <c r="F74" t="b">
        <f t="shared" si="5"/>
        <v>1</v>
      </c>
    </row>
    <row r="75" spans="3:9" x14ac:dyDescent="0.2">
      <c r="C75">
        <v>17</v>
      </c>
      <c r="D75">
        <v>97.5</v>
      </c>
      <c r="E75">
        <v>97.5</v>
      </c>
      <c r="F75" t="b">
        <f t="shared" si="5"/>
        <v>0</v>
      </c>
    </row>
    <row r="76" spans="3:9" x14ac:dyDescent="0.2">
      <c r="C76">
        <v>18</v>
      </c>
      <c r="D76">
        <v>72.5</v>
      </c>
      <c r="E76">
        <v>70</v>
      </c>
      <c r="F76" t="b">
        <f t="shared" si="5"/>
        <v>0</v>
      </c>
    </row>
    <row r="77" spans="3:9" x14ac:dyDescent="0.2">
      <c r="C77">
        <v>19</v>
      </c>
      <c r="D77">
        <v>65</v>
      </c>
      <c r="E77">
        <v>70</v>
      </c>
      <c r="F77" t="b">
        <f t="shared" si="5"/>
        <v>1</v>
      </c>
    </row>
    <row r="78" spans="3:9" x14ac:dyDescent="0.2">
      <c r="C78">
        <v>20</v>
      </c>
      <c r="D78">
        <v>47.5</v>
      </c>
      <c r="E78">
        <v>97.5</v>
      </c>
      <c r="F78" t="b">
        <f t="shared" si="5"/>
        <v>1</v>
      </c>
    </row>
    <row r="79" spans="3:9" x14ac:dyDescent="0.2">
      <c r="C79">
        <v>21</v>
      </c>
      <c r="D79">
        <v>85</v>
      </c>
      <c r="E79">
        <v>52.5</v>
      </c>
      <c r="F79" t="b">
        <f t="shared" si="5"/>
        <v>0</v>
      </c>
    </row>
    <row r="80" spans="3:9" x14ac:dyDescent="0.2">
      <c r="C80">
        <v>22</v>
      </c>
      <c r="D80">
        <v>70</v>
      </c>
      <c r="E80">
        <v>92.5</v>
      </c>
      <c r="F80" t="b">
        <f t="shared" si="5"/>
        <v>1</v>
      </c>
    </row>
    <row r="81" spans="3:10" x14ac:dyDescent="0.2">
      <c r="C81" t="s">
        <v>45</v>
      </c>
      <c r="D81">
        <f>AVERAGE(D59:D80)</f>
        <v>66.022727272727266</v>
      </c>
      <c r="E81">
        <f>AVERAGE(E59:E80)</f>
        <v>79.431818181818187</v>
      </c>
    </row>
    <row r="82" spans="3:10" x14ac:dyDescent="0.2">
      <c r="C82" t="s">
        <v>51</v>
      </c>
      <c r="D82">
        <f>STDEV(D59:D80)</f>
        <v>18.186518602372988</v>
      </c>
      <c r="E82">
        <f>STDEV(E59:E80)</f>
        <v>13.821390818432295</v>
      </c>
    </row>
    <row r="83" spans="3:10" x14ac:dyDescent="0.2">
      <c r="D83" t="s">
        <v>44</v>
      </c>
      <c r="E83" t="s">
        <v>46</v>
      </c>
      <c r="F83" t="s">
        <v>43</v>
      </c>
      <c r="G83">
        <f>COUNTIF(F59:F80, "TRUE")</f>
        <v>17</v>
      </c>
    </row>
    <row r="84" spans="3:10" x14ac:dyDescent="0.2">
      <c r="F84" t="s">
        <v>44</v>
      </c>
      <c r="G84">
        <f>COUNTIF(F59:F80, "FALSE")</f>
        <v>5</v>
      </c>
    </row>
    <row r="90" spans="3:10" x14ac:dyDescent="0.2">
      <c r="C90">
        <v>20</v>
      </c>
      <c r="D90">
        <v>30</v>
      </c>
      <c r="E90">
        <v>7.5</v>
      </c>
      <c r="F90" t="b">
        <f>E90&gt;D90</f>
        <v>0</v>
      </c>
    </row>
    <row r="93" spans="3:10" x14ac:dyDescent="0.2">
      <c r="D93" t="s">
        <v>47</v>
      </c>
      <c r="E93" t="s">
        <v>48</v>
      </c>
      <c r="F93" t="s">
        <v>50</v>
      </c>
      <c r="H93" t="s">
        <v>47</v>
      </c>
      <c r="I93" t="s">
        <v>52</v>
      </c>
      <c r="J93" t="s">
        <v>51</v>
      </c>
    </row>
    <row r="94" spans="3:10" x14ac:dyDescent="0.2">
      <c r="D94" t="s">
        <v>49</v>
      </c>
      <c r="E94">
        <v>17</v>
      </c>
      <c r="F94">
        <v>76.304347826086996</v>
      </c>
      <c r="H94" t="s">
        <v>49</v>
      </c>
      <c r="I94">
        <v>76.304347826086953</v>
      </c>
      <c r="J94">
        <v>18.186518602372988</v>
      </c>
    </row>
    <row r="95" spans="3:10" x14ac:dyDescent="0.2">
      <c r="D95" t="s">
        <v>44</v>
      </c>
      <c r="E95">
        <v>5</v>
      </c>
      <c r="F95">
        <v>64.456521739130395</v>
      </c>
      <c r="H95" t="s">
        <v>44</v>
      </c>
      <c r="I95">
        <v>64.456521739130437</v>
      </c>
      <c r="J95">
        <v>13.821390818432295</v>
      </c>
    </row>
    <row r="98" spans="4:5" x14ac:dyDescent="0.2">
      <c r="D98" t="s">
        <v>47</v>
      </c>
      <c r="E98" t="s">
        <v>50</v>
      </c>
    </row>
    <row r="99" spans="4:5" x14ac:dyDescent="0.2">
      <c r="D99" t="s">
        <v>49</v>
      </c>
      <c r="E99" s="8">
        <v>79.431818181818187</v>
      </c>
    </row>
    <row r="100" spans="4:5" x14ac:dyDescent="0.2">
      <c r="D100" t="s">
        <v>44</v>
      </c>
      <c r="E100" s="8">
        <v>66.022727272727266</v>
      </c>
    </row>
  </sheetData>
  <mergeCells count="9">
    <mergeCell ref="H72:I72"/>
    <mergeCell ref="H73:I73"/>
    <mergeCell ref="G60:I60"/>
    <mergeCell ref="H66:I66"/>
    <mergeCell ref="H67:I67"/>
    <mergeCell ref="H68:I68"/>
    <mergeCell ref="H69:I69"/>
    <mergeCell ref="H70:I70"/>
    <mergeCell ref="H71:I71"/>
  </mergeCells>
  <phoneticPr fontId="1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Xinuo Zhou (student)</dc:creator>
  <cp:lastModifiedBy>Xinuo Zhou (student)</cp:lastModifiedBy>
  <dcterms:created xsi:type="dcterms:W3CDTF">2024-03-17T22:59:24Z</dcterms:created>
  <dcterms:modified xsi:type="dcterms:W3CDTF">2024-03-24T14:56:55Z</dcterms:modified>
</cp:coreProperties>
</file>