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ojaske\Documents\magsteer\Magnetic-Guidance\data\cadaver\"/>
    </mc:Choice>
  </mc:AlternateContent>
  <bookViews>
    <workbookView xWindow="0" yWindow="0" windowWidth="22092" windowHeight="940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" l="1"/>
  <c r="O18" i="1"/>
  <c r="O16" i="1"/>
  <c r="N17" i="1"/>
  <c r="N18" i="1"/>
  <c r="N16" i="1"/>
  <c r="M17" i="1" l="1"/>
  <c r="M18" i="1"/>
  <c r="M16" i="1"/>
  <c r="F24" i="1" l="1"/>
  <c r="F25" i="1"/>
  <c r="F16" i="1"/>
  <c r="F17" i="1"/>
  <c r="F18" i="1"/>
  <c r="F19" i="1"/>
  <c r="F20" i="1"/>
  <c r="F21" i="1"/>
  <c r="F22" i="1"/>
  <c r="F23" i="1"/>
  <c r="F15" i="1"/>
  <c r="K18" i="1"/>
  <c r="J18" i="1"/>
  <c r="I18" i="1"/>
  <c r="K17" i="1"/>
  <c r="J17" i="1"/>
  <c r="I17" i="1"/>
  <c r="K16" i="1"/>
  <c r="J16" i="1"/>
  <c r="I16" i="1"/>
  <c r="L17" i="1" l="1"/>
  <c r="L18" i="1"/>
  <c r="L16" i="1"/>
  <c r="K3" i="1"/>
  <c r="I3" i="1"/>
  <c r="J3" i="1"/>
  <c r="K4" i="1"/>
  <c r="J4" i="1"/>
  <c r="I4" i="1"/>
  <c r="K5" i="1"/>
  <c r="J5" i="1"/>
  <c r="I5" i="1"/>
  <c r="L3" i="1" l="1"/>
  <c r="L5" i="1"/>
  <c r="L4" i="1"/>
</calcChain>
</file>

<file path=xl/sharedStrings.xml><?xml version="1.0" encoding="utf-8"?>
<sst xmlns="http://schemas.openxmlformats.org/spreadsheetml/2006/main" count="53" uniqueCount="30">
  <si>
    <t>Manual</t>
  </si>
  <si>
    <t>Manual 2</t>
  </si>
  <si>
    <t>Manual 3</t>
  </si>
  <si>
    <t>Unguided 1</t>
  </si>
  <si>
    <t>Unguided 2</t>
  </si>
  <si>
    <t>Unguided 3</t>
  </si>
  <si>
    <t>Guided 1</t>
  </si>
  <si>
    <t>Guided 2</t>
  </si>
  <si>
    <t>Guided 3</t>
  </si>
  <si>
    <t>Trial</t>
  </si>
  <si>
    <t># Intracochlear (of 12)</t>
  </si>
  <si>
    <t># ST</t>
  </si>
  <si>
    <t># SV</t>
  </si>
  <si>
    <t>AID</t>
  </si>
  <si>
    <t>Unguided</t>
  </si>
  <si>
    <t>Guided</t>
  </si>
  <si>
    <t>Trial 1</t>
  </si>
  <si>
    <t>Trial 2</t>
  </si>
  <si>
    <t>Trial 3</t>
  </si>
  <si>
    <t>Avg</t>
  </si>
  <si>
    <t>AID (deg) of most distal electrode</t>
  </si>
  <si>
    <t>*Mike inserted manually right between UG1 and G1</t>
  </si>
  <si>
    <t>*Manually segmented each pad</t>
  </si>
  <si>
    <t>* In this set of trials, adjusted most apical point to be at magnet tip in an attempt to get a more accurate AID for the magnet tipped ones and most apical is at tip of electrode pad for non-mag tipped</t>
  </si>
  <si>
    <t>Increase in AID</t>
  </si>
  <si>
    <t>Avg increase in MEA AID</t>
  </si>
  <si>
    <t>Avg Increase in EA AID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</si>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</sst>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1" fontId="2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Q4" sqref="Q4"/>
    </sheetView>
  </sheetViews>
  <sheetFormatPr defaultRowHeight="14.4" x14ac:dyDescent="0.55000000000000004"/>
  <cols>
    <col min="1" max="1" width="13.83984375" customWidth="1"/>
    <col min="2" max="2" width="11.578125" customWidth="1"/>
  </cols>
  <sheetData>
    <row r="1" spans="1:18" ht="37.799999999999997" x14ac:dyDescent="0.55000000000000004">
      <c r="A1" s="3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1"/>
      <c r="G1" s="1"/>
      <c r="H1" s="4"/>
      <c r="I1" s="16" t="s">
        <v>20</v>
      </c>
      <c r="J1" s="16"/>
      <c r="K1" s="16"/>
      <c r="L1" s="16"/>
    </row>
    <row r="2" spans="1:18" x14ac:dyDescent="0.55000000000000004">
      <c r="A2" s="3" t="s">
        <v>0</v>
      </c>
      <c r="B2" s="2">
        <v>12</v>
      </c>
      <c r="C2" s="2">
        <v>12</v>
      </c>
      <c r="D2" s="2">
        <v>0</v>
      </c>
      <c r="E2" s="2">
        <v>489</v>
      </c>
      <c r="F2" s="1"/>
      <c r="G2" s="1"/>
      <c r="H2" s="4"/>
      <c r="I2" s="5" t="s">
        <v>16</v>
      </c>
      <c r="J2" s="5" t="s">
        <v>17</v>
      </c>
      <c r="K2" s="5" t="s">
        <v>18</v>
      </c>
      <c r="L2" s="5" t="s">
        <v>19</v>
      </c>
    </row>
    <row r="3" spans="1:18" x14ac:dyDescent="0.55000000000000004">
      <c r="A3" s="3" t="s">
        <v>1</v>
      </c>
      <c r="B3" s="2">
        <v>12</v>
      </c>
      <c r="C3" s="2">
        <v>12</v>
      </c>
      <c r="D3" s="2">
        <v>0</v>
      </c>
      <c r="E3" s="2">
        <v>488</v>
      </c>
      <c r="F3" s="1"/>
      <c r="G3" s="1"/>
      <c r="H3" s="3" t="s">
        <v>0</v>
      </c>
      <c r="I3" s="4">
        <f>E2</f>
        <v>489</v>
      </c>
      <c r="J3" s="4">
        <f>E3</f>
        <v>488</v>
      </c>
      <c r="K3" s="4">
        <f>E4</f>
        <v>423</v>
      </c>
      <c r="L3" s="6">
        <f>AVERAGE(I3:K3)</f>
        <v>466.66666666666669</v>
      </c>
    </row>
    <row r="4" spans="1:18" x14ac:dyDescent="0.55000000000000004">
      <c r="A4" s="3" t="s">
        <v>2</v>
      </c>
      <c r="B4" s="2">
        <v>11</v>
      </c>
      <c r="C4" s="2">
        <v>11</v>
      </c>
      <c r="D4" s="2">
        <v>0</v>
      </c>
      <c r="E4" s="2">
        <v>423</v>
      </c>
      <c r="F4" s="1"/>
      <c r="G4" s="1"/>
      <c r="H4" s="3" t="s">
        <v>14</v>
      </c>
      <c r="I4" s="4">
        <f>E5</f>
        <v>313</v>
      </c>
      <c r="J4" s="4">
        <f>E6</f>
        <v>402</v>
      </c>
      <c r="K4" s="4">
        <f>E7</f>
        <v>427</v>
      </c>
      <c r="L4" s="6">
        <f t="shared" ref="L4:L5" si="0">AVERAGE(I4:K4)</f>
        <v>380.66666666666669</v>
      </c>
    </row>
    <row r="5" spans="1:18" x14ac:dyDescent="0.55000000000000004">
      <c r="A5" s="3" t="s">
        <v>3</v>
      </c>
      <c r="B5" s="2">
        <v>8</v>
      </c>
      <c r="C5" s="2">
        <v>8</v>
      </c>
      <c r="D5" s="2">
        <v>0</v>
      </c>
      <c r="E5" s="2">
        <v>313</v>
      </c>
      <c r="F5" s="1"/>
      <c r="G5" s="1"/>
      <c r="H5" s="3" t="s">
        <v>15</v>
      </c>
      <c r="I5" s="4">
        <f>E8</f>
        <v>271</v>
      </c>
      <c r="J5" s="4">
        <f>E9</f>
        <v>406</v>
      </c>
      <c r="K5" s="4">
        <f>E10</f>
        <v>528</v>
      </c>
      <c r="L5" s="6">
        <f t="shared" si="0"/>
        <v>401.66666666666669</v>
      </c>
    </row>
    <row r="6" spans="1:18" x14ac:dyDescent="0.55000000000000004">
      <c r="A6" s="3" t="s">
        <v>4</v>
      </c>
      <c r="B6" s="2">
        <v>10</v>
      </c>
      <c r="C6" s="2">
        <v>6</v>
      </c>
      <c r="D6" s="2">
        <v>4</v>
      </c>
      <c r="E6" s="2">
        <v>402</v>
      </c>
      <c r="F6" s="1"/>
      <c r="G6" s="1"/>
    </row>
    <row r="7" spans="1:18" x14ac:dyDescent="0.55000000000000004">
      <c r="A7" s="3" t="s">
        <v>5</v>
      </c>
      <c r="B7" s="2">
        <v>11</v>
      </c>
      <c r="C7" s="2">
        <v>6</v>
      </c>
      <c r="D7" s="2">
        <v>5</v>
      </c>
      <c r="E7" s="2">
        <v>427</v>
      </c>
      <c r="F7" s="1"/>
      <c r="G7" s="1"/>
    </row>
    <row r="8" spans="1:18" x14ac:dyDescent="0.55000000000000004">
      <c r="A8" s="3" t="s">
        <v>6</v>
      </c>
      <c r="B8" s="2">
        <v>8</v>
      </c>
      <c r="C8" s="2">
        <v>5</v>
      </c>
      <c r="D8" s="2">
        <v>3</v>
      </c>
      <c r="E8" s="2">
        <v>271</v>
      </c>
      <c r="F8" s="4" t="s">
        <v>21</v>
      </c>
      <c r="G8" s="1"/>
    </row>
    <row r="9" spans="1:18" x14ac:dyDescent="0.55000000000000004">
      <c r="A9" s="3" t="s">
        <v>7</v>
      </c>
      <c r="B9" s="2">
        <v>11</v>
      </c>
      <c r="C9" s="2">
        <v>6</v>
      </c>
      <c r="D9" s="2">
        <v>5</v>
      </c>
      <c r="E9" s="2">
        <v>406</v>
      </c>
      <c r="G9" s="1"/>
    </row>
    <row r="10" spans="1:18" x14ac:dyDescent="0.55000000000000004">
      <c r="A10" s="3" t="s">
        <v>8</v>
      </c>
      <c r="B10" s="2">
        <v>12</v>
      </c>
      <c r="C10" s="2">
        <v>0</v>
      </c>
      <c r="D10" s="2">
        <v>12</v>
      </c>
      <c r="E10" s="2">
        <v>528</v>
      </c>
      <c r="F10" s="1"/>
      <c r="G10" s="1"/>
    </row>
    <row r="11" spans="1:18" x14ac:dyDescent="0.55000000000000004">
      <c r="A11" s="1"/>
      <c r="B11" s="1"/>
      <c r="C11" s="1"/>
      <c r="D11" s="1"/>
      <c r="E11" s="1"/>
      <c r="F11" s="1"/>
      <c r="G11" s="1"/>
    </row>
    <row r="12" spans="1:18" x14ac:dyDescent="0.55000000000000004">
      <c r="A12" s="7" t="s">
        <v>23</v>
      </c>
      <c r="B12" s="1"/>
      <c r="C12" s="1"/>
      <c r="D12" s="1"/>
      <c r="E12" s="1"/>
      <c r="F12" s="1"/>
      <c r="G12" s="1"/>
      <c r="R12" s="2"/>
    </row>
    <row r="13" spans="1:18" x14ac:dyDescent="0.55000000000000004">
      <c r="A13" s="7" t="s">
        <v>22</v>
      </c>
      <c r="B13" s="1"/>
      <c r="C13" s="1"/>
      <c r="D13" s="1"/>
      <c r="E13" s="1"/>
      <c r="F13" s="1"/>
      <c r="G13" s="1"/>
      <c r="R13" s="2"/>
    </row>
    <row r="14" spans="1:18" ht="37.799999999999997" x14ac:dyDescent="0.55000000000000004">
      <c r="A14" s="3" t="s">
        <v>9</v>
      </c>
      <c r="B14" s="8" t="s">
        <v>10</v>
      </c>
      <c r="C14" s="8" t="s">
        <v>11</v>
      </c>
      <c r="D14" s="8" t="s">
        <v>12</v>
      </c>
      <c r="E14" s="8" t="s">
        <v>13</v>
      </c>
      <c r="F14" s="7" t="s">
        <v>24</v>
      </c>
      <c r="G14" s="1"/>
      <c r="H14" s="4"/>
      <c r="I14" s="16" t="s">
        <v>20</v>
      </c>
      <c r="J14" s="16"/>
      <c r="K14" s="16"/>
      <c r="L14" s="16"/>
      <c r="R14" s="2"/>
    </row>
    <row r="15" spans="1:18" x14ac:dyDescent="0.55000000000000004">
      <c r="A15" s="3" t="s">
        <v>0</v>
      </c>
      <c r="B15" s="2">
        <v>12</v>
      </c>
      <c r="C15" s="2">
        <v>12</v>
      </c>
      <c r="D15" s="2">
        <v>0</v>
      </c>
      <c r="E15" s="2">
        <v>498</v>
      </c>
      <c r="F15" s="1">
        <f>E15-E2</f>
        <v>9</v>
      </c>
      <c r="G15" s="1"/>
      <c r="H15" s="10"/>
      <c r="I15" s="11" t="s">
        <v>16</v>
      </c>
      <c r="J15" s="11" t="s">
        <v>17</v>
      </c>
      <c r="K15" s="11" t="s">
        <v>18</v>
      </c>
      <c r="L15" s="11" t="s">
        <v>19</v>
      </c>
      <c r="M15" s="11" t="s">
        <v>27</v>
      </c>
      <c r="N15" s="11" t="s">
        <v>28</v>
      </c>
      <c r="O15" s="11" t="s">
        <v>29</v>
      </c>
      <c r="R15" s="2"/>
    </row>
    <row r="16" spans="1:18" x14ac:dyDescent="0.55000000000000004">
      <c r="A16" s="3" t="s">
        <v>1</v>
      </c>
      <c r="B16" s="2">
        <v>12</v>
      </c>
      <c r="C16" s="2">
        <v>12</v>
      </c>
      <c r="D16" s="2">
        <v>0</v>
      </c>
      <c r="E16" s="2">
        <v>502</v>
      </c>
      <c r="F16" s="1">
        <f t="shared" ref="F16:F23" si="1">E16-E3</f>
        <v>14</v>
      </c>
      <c r="G16" s="1"/>
      <c r="H16" s="12" t="s">
        <v>0</v>
      </c>
      <c r="I16" s="10">
        <f>E15</f>
        <v>498</v>
      </c>
      <c r="J16" s="10">
        <f>E16</f>
        <v>502</v>
      </c>
      <c r="K16" s="10">
        <f>E17</f>
        <v>438</v>
      </c>
      <c r="L16" s="14">
        <f>AVERAGE(I16:K16)</f>
        <v>479.33333333333331</v>
      </c>
      <c r="M16" s="13">
        <f>_xlfn.STDEV.S(I16:K16)</f>
        <v>35.851545759330008</v>
      </c>
      <c r="N16" s="15">
        <f>MIN(I16:K16)</f>
        <v>438</v>
      </c>
      <c r="O16" s="15">
        <f>MAX(I16:K16)</f>
        <v>502</v>
      </c>
      <c r="R16" s="2"/>
    </row>
    <row r="17" spans="1:18" x14ac:dyDescent="0.55000000000000004">
      <c r="A17" s="3" t="s">
        <v>2</v>
      </c>
      <c r="B17" s="2">
        <v>11</v>
      </c>
      <c r="C17" s="2">
        <v>11</v>
      </c>
      <c r="D17" s="2">
        <v>0</v>
      </c>
      <c r="E17" s="2">
        <v>438</v>
      </c>
      <c r="F17" s="1">
        <f t="shared" si="1"/>
        <v>15</v>
      </c>
      <c r="G17" s="1"/>
      <c r="H17" s="12" t="s">
        <v>14</v>
      </c>
      <c r="I17" s="10">
        <f>E18</f>
        <v>369</v>
      </c>
      <c r="J17" s="10">
        <f>E19</f>
        <v>460</v>
      </c>
      <c r="K17" s="10">
        <f>E20</f>
        <v>482</v>
      </c>
      <c r="L17" s="14">
        <f t="shared" ref="L17:L18" si="2">AVERAGE(I17:K17)</f>
        <v>437</v>
      </c>
      <c r="M17" s="13">
        <f t="shared" ref="M17:M18" si="3">_xlfn.STDEV.S(I17:K17)</f>
        <v>59.908263203000637</v>
      </c>
      <c r="N17" s="15">
        <f t="shared" ref="N17:N18" si="4">MIN(I17:K17)</f>
        <v>369</v>
      </c>
      <c r="O17" s="15">
        <f t="shared" ref="O17:O18" si="5">MAX(I17:K17)</f>
        <v>482</v>
      </c>
      <c r="R17" s="2"/>
    </row>
    <row r="18" spans="1:18" x14ac:dyDescent="0.55000000000000004">
      <c r="A18" s="3" t="s">
        <v>3</v>
      </c>
      <c r="B18" s="2">
        <v>8</v>
      </c>
      <c r="C18" s="2">
        <v>8</v>
      </c>
      <c r="D18" s="2">
        <v>0</v>
      </c>
      <c r="E18" s="2">
        <v>369</v>
      </c>
      <c r="F18" s="1">
        <f t="shared" si="1"/>
        <v>56</v>
      </c>
      <c r="G18" s="1"/>
      <c r="H18" s="12" t="s">
        <v>15</v>
      </c>
      <c r="I18" s="10">
        <f>E21</f>
        <v>322</v>
      </c>
      <c r="J18" s="10">
        <f>E22</f>
        <v>462</v>
      </c>
      <c r="K18" s="10">
        <f>E23</f>
        <v>593</v>
      </c>
      <c r="L18" s="14">
        <f t="shared" si="2"/>
        <v>459</v>
      </c>
      <c r="M18" s="13">
        <f t="shared" si="3"/>
        <v>135.5249054602142</v>
      </c>
      <c r="N18" s="15">
        <f t="shared" si="4"/>
        <v>322</v>
      </c>
      <c r="O18" s="15">
        <f t="shared" si="5"/>
        <v>593</v>
      </c>
      <c r="R18" s="2"/>
    </row>
    <row r="19" spans="1:18" x14ac:dyDescent="0.55000000000000004">
      <c r="A19" s="3" t="s">
        <v>4</v>
      </c>
      <c r="B19" s="2">
        <v>10</v>
      </c>
      <c r="C19" s="2">
        <v>6</v>
      </c>
      <c r="D19" s="2">
        <v>4</v>
      </c>
      <c r="E19" s="2">
        <v>460</v>
      </c>
      <c r="F19" s="1">
        <f t="shared" si="1"/>
        <v>58</v>
      </c>
      <c r="G19" s="1"/>
      <c r="R19" s="2"/>
    </row>
    <row r="20" spans="1:18" x14ac:dyDescent="0.55000000000000004">
      <c r="A20" s="3" t="s">
        <v>5</v>
      </c>
      <c r="B20" s="2">
        <v>11</v>
      </c>
      <c r="C20" s="2">
        <v>6</v>
      </c>
      <c r="D20" s="2">
        <v>5</v>
      </c>
      <c r="E20" s="2">
        <v>482</v>
      </c>
      <c r="F20" s="1">
        <f t="shared" si="1"/>
        <v>55</v>
      </c>
      <c r="R20" s="2"/>
    </row>
    <row r="21" spans="1:18" x14ac:dyDescent="0.55000000000000004">
      <c r="A21" s="3" t="s">
        <v>6</v>
      </c>
      <c r="B21" s="2">
        <v>8</v>
      </c>
      <c r="C21" s="2">
        <v>5</v>
      </c>
      <c r="D21" s="2">
        <v>3</v>
      </c>
      <c r="E21" s="2">
        <v>322</v>
      </c>
      <c r="F21" s="1">
        <f t="shared" si="1"/>
        <v>51</v>
      </c>
    </row>
    <row r="22" spans="1:18" x14ac:dyDescent="0.55000000000000004">
      <c r="A22" s="3" t="s">
        <v>7</v>
      </c>
      <c r="B22" s="2">
        <v>11</v>
      </c>
      <c r="C22" s="2">
        <v>6</v>
      </c>
      <c r="D22" s="2">
        <v>5</v>
      </c>
      <c r="E22" s="2">
        <v>462</v>
      </c>
      <c r="F22" s="1">
        <f t="shared" si="1"/>
        <v>56</v>
      </c>
    </row>
    <row r="23" spans="1:18" x14ac:dyDescent="0.55000000000000004">
      <c r="A23" s="3" t="s">
        <v>8</v>
      </c>
      <c r="B23" s="2">
        <v>12</v>
      </c>
      <c r="C23" s="2">
        <v>0</v>
      </c>
      <c r="D23" s="2">
        <v>12</v>
      </c>
      <c r="E23" s="2">
        <v>593</v>
      </c>
      <c r="F23" s="1">
        <f t="shared" si="1"/>
        <v>65</v>
      </c>
    </row>
    <row r="24" spans="1:18" x14ac:dyDescent="0.55000000000000004">
      <c r="F24" s="9">
        <f>AVERAGE(F15:F17)</f>
        <v>12.666666666666666</v>
      </c>
      <c r="G24" s="1" t="s">
        <v>26</v>
      </c>
    </row>
    <row r="25" spans="1:18" x14ac:dyDescent="0.55000000000000004">
      <c r="F25" s="9">
        <f>AVERAGE(F18:F23)</f>
        <v>56.833333333333336</v>
      </c>
      <c r="G25" s="1" t="s">
        <v>25</v>
      </c>
    </row>
  </sheetData>
  <mergeCells count="2">
    <mergeCell ref="I1:L1"/>
    <mergeCell ref="I14:L1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Vanderbilt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Riojas, Katherine E</dc:creator>
  <cp:lastModifiedBy>Riojas, Katherine E</cp:lastModifiedBy>
  <dcterms:created xsi:type="dcterms:W3CDTF">2019-08-29T14:40:51Z</dcterms:created>
  <dcterms:modified xsi:type="dcterms:W3CDTF">2019-12-12T15:39:21Z</dcterms:modified>
</cp:coreProperties>
</file>