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atzberger_4_buckeyemail_osu_edu/Documents/"/>
    </mc:Choice>
  </mc:AlternateContent>
  <xr:revisionPtr revIDLastSave="0" documentId="8_{7EEFB03E-E5F0-4954-AA97-05D384282887}" xr6:coauthVersionLast="47" xr6:coauthVersionMax="47" xr10:uidLastSave="{00000000-0000-0000-0000-000000000000}"/>
  <bookViews>
    <workbookView xWindow="-108" yWindow="-108" windowWidth="23256" windowHeight="12456" firstSheet="29" activeTab="29" xr2:uid="{E6EC0E41-3B5B-4373-B55B-EB14EAADE82C}"/>
  </bookViews>
  <sheets>
    <sheet name="Simple Mock" sheetId="1" r:id="rId1"/>
    <sheet name="Baseline Mock" sheetId="2" r:id="rId2"/>
    <sheet name="Baseline Cooked" sheetId="4" r:id="rId3"/>
    <sheet name="Baseline Corrected" sheetId="14" r:id="rId4"/>
    <sheet name="New Mock" sheetId="3" r:id="rId5"/>
    <sheet name="New Cooked" sheetId="7" r:id="rId6"/>
    <sheet name="New Corrected" sheetId="15" r:id="rId7"/>
    <sheet name="New Cooked HCD Fvoigt" sheetId="12" r:id="rId8"/>
    <sheet name="New Cooked HCD Roger" sheetId="10" r:id="rId9"/>
    <sheet name="New Corrected HCD" sheetId="16" r:id="rId10"/>
    <sheet name="20 Mock" sheetId="9" r:id="rId11"/>
    <sheet name="20 Cooked" sheetId="8" r:id="rId12"/>
    <sheet name="20 Corrected" sheetId="17" r:id="rId13"/>
    <sheet name="20 Cooked HCD Fvoigt" sheetId="13" r:id="rId14"/>
    <sheet name="20 Cooked HCD Roger" sheetId="11" r:id="rId15"/>
    <sheet name="20 Corrected HCD" sheetId="18" r:id="rId16"/>
    <sheet name="20 auto+cross" sheetId="19" r:id="rId17"/>
    <sheet name="20 auto+cross HCD Fvoigt" sheetId="20" r:id="rId18"/>
    <sheet name="20 auto+cross HCD Roger" sheetId="21" r:id="rId19"/>
    <sheet name="Real True auto+cross" sheetId="22" r:id="rId20"/>
    <sheet name="Real True auto+cross Fvoigt" sheetId="23" r:id="rId21"/>
    <sheet name="Real True auto+cross Roger" sheetId="24" r:id="rId22"/>
    <sheet name="Real True auto+cross DLA" sheetId="28" r:id="rId23"/>
    <sheet name="Real True auto+cross Fvoigt DLA" sheetId="29" r:id="rId24"/>
    <sheet name="Real True auto+cross Roger DLA" sheetId="30" r:id="rId25"/>
    <sheet name="Real Fitted auto+cross" sheetId="25" r:id="rId26"/>
    <sheet name="Real Fitted auto+cross Fvoigt" sheetId="26" r:id="rId27"/>
    <sheet name="Real Fitted auto+cross Roger" sheetId="27" r:id="rId28"/>
    <sheet name="Real Fitted auto+cross DLA" sheetId="31" r:id="rId29"/>
    <sheet name="Real Fitted auto+crossFvoigtDLA" sheetId="32" r:id="rId30"/>
    <sheet name="Real Fitted auto+cross RogerDLA" sheetId="3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9" l="1"/>
  <c r="K5" i="29"/>
  <c r="K6" i="29"/>
  <c r="K4" i="22"/>
  <c r="K5" i="22"/>
  <c r="K6" i="22"/>
  <c r="K7" i="22"/>
  <c r="K8" i="22"/>
  <c r="L7" i="22"/>
  <c r="L8" i="22"/>
  <c r="L4" i="22"/>
  <c r="L5" i="22"/>
  <c r="L6" i="22"/>
  <c r="K8" i="33"/>
  <c r="L8" i="33" s="1"/>
  <c r="K7" i="33"/>
  <c r="L7" i="33" s="1"/>
  <c r="K6" i="33"/>
  <c r="L6" i="33" s="1"/>
  <c r="K5" i="33"/>
  <c r="L5" i="33" s="1"/>
  <c r="K4" i="33"/>
  <c r="L4" i="33" s="1"/>
  <c r="K3" i="33"/>
  <c r="L3" i="33" s="1"/>
  <c r="K8" i="32"/>
  <c r="L8" i="32" s="1"/>
  <c r="K7" i="32"/>
  <c r="L7" i="32" s="1"/>
  <c r="K6" i="32"/>
  <c r="L6" i="32" s="1"/>
  <c r="K5" i="32"/>
  <c r="L5" i="32" s="1"/>
  <c r="K4" i="32"/>
  <c r="L4" i="32" s="1"/>
  <c r="K3" i="32"/>
  <c r="L3" i="32" s="1"/>
  <c r="K8" i="31"/>
  <c r="L8" i="31" s="1"/>
  <c r="K7" i="31"/>
  <c r="L7" i="31" s="1"/>
  <c r="K6" i="31"/>
  <c r="L6" i="31" s="1"/>
  <c r="K5" i="31"/>
  <c r="L5" i="31" s="1"/>
  <c r="K4" i="31"/>
  <c r="L4" i="31" s="1"/>
  <c r="K3" i="31"/>
  <c r="L3" i="31" s="1"/>
  <c r="K8" i="30"/>
  <c r="L8" i="30" s="1"/>
  <c r="K7" i="30"/>
  <c r="L7" i="30" s="1"/>
  <c r="K6" i="30"/>
  <c r="L6" i="30" s="1"/>
  <c r="K5" i="30"/>
  <c r="L5" i="30" s="1"/>
  <c r="K4" i="30"/>
  <c r="L4" i="30" s="1"/>
  <c r="K8" i="29"/>
  <c r="L8" i="29" s="1"/>
  <c r="K7" i="29"/>
  <c r="L7" i="29" s="1"/>
  <c r="L6" i="29"/>
  <c r="L5" i="29"/>
  <c r="L4" i="29"/>
  <c r="K3" i="29"/>
  <c r="L3" i="29" s="1"/>
  <c r="K8" i="28"/>
  <c r="L8" i="28" s="1"/>
  <c r="K7" i="28"/>
  <c r="L7" i="28" s="1"/>
  <c r="K6" i="28"/>
  <c r="L6" i="28" s="1"/>
  <c r="K5" i="28"/>
  <c r="L5" i="28" s="1"/>
  <c r="K4" i="28"/>
  <c r="L4" i="28" s="1"/>
  <c r="K3" i="28"/>
  <c r="L3" i="28" s="1"/>
  <c r="K8" i="27"/>
  <c r="L8" i="27" s="1"/>
  <c r="K7" i="27"/>
  <c r="L7" i="27" s="1"/>
  <c r="K6" i="27"/>
  <c r="L6" i="27" s="1"/>
  <c r="K5" i="27"/>
  <c r="L5" i="27" s="1"/>
  <c r="K4" i="27"/>
  <c r="L4" i="27" s="1"/>
  <c r="K3" i="27"/>
  <c r="L3" i="27" s="1"/>
  <c r="K8" i="26"/>
  <c r="L8" i="26" s="1"/>
  <c r="K7" i="26"/>
  <c r="L7" i="26" s="1"/>
  <c r="K6" i="26"/>
  <c r="L6" i="26" s="1"/>
  <c r="K5" i="26"/>
  <c r="L5" i="26" s="1"/>
  <c r="K4" i="26"/>
  <c r="L4" i="26" s="1"/>
  <c r="K3" i="26"/>
  <c r="L3" i="26" s="1"/>
  <c r="K8" i="25"/>
  <c r="L8" i="25" s="1"/>
  <c r="K7" i="25"/>
  <c r="L7" i="25" s="1"/>
  <c r="K6" i="25"/>
  <c r="L6" i="25" s="1"/>
  <c r="K5" i="25"/>
  <c r="L5" i="25" s="1"/>
  <c r="K4" i="25"/>
  <c r="L4" i="25" s="1"/>
  <c r="K3" i="25"/>
  <c r="L3" i="25" s="1"/>
  <c r="K8" i="24"/>
  <c r="L8" i="24" s="1"/>
  <c r="K7" i="24"/>
  <c r="L7" i="24" s="1"/>
  <c r="K6" i="24"/>
  <c r="L6" i="24" s="1"/>
  <c r="K5" i="24"/>
  <c r="L5" i="24" s="1"/>
  <c r="K4" i="24"/>
  <c r="L4" i="24" s="1"/>
  <c r="K3" i="24"/>
  <c r="L3" i="24" s="1"/>
  <c r="K8" i="23"/>
  <c r="L8" i="23" s="1"/>
  <c r="K7" i="23"/>
  <c r="L7" i="23" s="1"/>
  <c r="K6" i="23"/>
  <c r="L6" i="23" s="1"/>
  <c r="K5" i="23"/>
  <c r="L5" i="23" s="1"/>
  <c r="K4" i="23"/>
  <c r="L4" i="23" s="1"/>
  <c r="K3" i="23"/>
  <c r="L3" i="23" s="1"/>
  <c r="K3" i="22"/>
  <c r="L3" i="22" s="1"/>
  <c r="K8" i="21"/>
  <c r="L8" i="21" s="1"/>
  <c r="K7" i="21"/>
  <c r="L7" i="21" s="1"/>
  <c r="K6" i="21"/>
  <c r="L6" i="21" s="1"/>
  <c r="K5" i="21"/>
  <c r="L5" i="21" s="1"/>
  <c r="K4" i="21"/>
  <c r="L4" i="21" s="1"/>
  <c r="K3" i="21"/>
  <c r="L3" i="21" s="1"/>
  <c r="K8" i="20"/>
  <c r="L8" i="20" s="1"/>
  <c r="K7" i="20"/>
  <c r="L7" i="20" s="1"/>
  <c r="K6" i="20"/>
  <c r="L6" i="20" s="1"/>
  <c r="K5" i="20"/>
  <c r="L5" i="20" s="1"/>
  <c r="K4" i="20"/>
  <c r="L4" i="20" s="1"/>
  <c r="K3" i="20"/>
  <c r="L3" i="20" s="1"/>
  <c r="K4" i="19"/>
  <c r="L4" i="19" s="1"/>
  <c r="K5" i="19"/>
  <c r="L5" i="19" s="1"/>
  <c r="K6" i="19"/>
  <c r="L6" i="19" s="1"/>
  <c r="K7" i="19"/>
  <c r="L7" i="19" s="1"/>
  <c r="K8" i="19"/>
  <c r="L8" i="19" s="1"/>
  <c r="K3" i="19"/>
  <c r="L3" i="19" s="1"/>
  <c r="J4" i="14"/>
  <c r="K4" i="14" s="1"/>
  <c r="J5" i="14"/>
  <c r="K5" i="14" s="1"/>
  <c r="J6" i="14"/>
  <c r="K6" i="14" s="1"/>
  <c r="J7" i="14"/>
  <c r="K7" i="14" s="1"/>
  <c r="J8" i="14"/>
  <c r="K8" i="14" s="1"/>
  <c r="J8" i="18"/>
  <c r="K8" i="18" s="1"/>
  <c r="J7" i="18"/>
  <c r="K7" i="18" s="1"/>
  <c r="J6" i="18"/>
  <c r="K6" i="18" s="1"/>
  <c r="J5" i="18"/>
  <c r="K5" i="18" s="1"/>
  <c r="J4" i="18"/>
  <c r="K4" i="18" s="1"/>
  <c r="J3" i="18"/>
  <c r="K3" i="18" s="1"/>
  <c r="J8" i="17"/>
  <c r="K8" i="17" s="1"/>
  <c r="J7" i="17"/>
  <c r="K7" i="17" s="1"/>
  <c r="J6" i="17"/>
  <c r="K6" i="17" s="1"/>
  <c r="J5" i="17"/>
  <c r="K5" i="17" s="1"/>
  <c r="J4" i="17"/>
  <c r="K4" i="17" s="1"/>
  <c r="J3" i="17"/>
  <c r="K3" i="17" s="1"/>
  <c r="J8" i="16"/>
  <c r="K8" i="16" s="1"/>
  <c r="J7" i="16"/>
  <c r="K7" i="16" s="1"/>
  <c r="J6" i="16"/>
  <c r="K6" i="16" s="1"/>
  <c r="J5" i="16"/>
  <c r="K5" i="16" s="1"/>
  <c r="K4" i="16"/>
  <c r="J3" i="16"/>
  <c r="K3" i="16" s="1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3" i="14"/>
  <c r="K3" i="14" s="1"/>
  <c r="J4" i="12"/>
  <c r="K4" i="8"/>
  <c r="K5" i="8"/>
  <c r="K6" i="8"/>
  <c r="K7" i="8"/>
  <c r="K8" i="8"/>
  <c r="K7" i="13"/>
  <c r="J8" i="13"/>
  <c r="K8" i="13" s="1"/>
  <c r="J7" i="13"/>
  <c r="J6" i="13"/>
  <c r="K6" i="13" s="1"/>
  <c r="J5" i="13"/>
  <c r="K5" i="13" s="1"/>
  <c r="J4" i="13"/>
  <c r="K4" i="13" s="1"/>
  <c r="J3" i="13"/>
  <c r="K3" i="13" s="1"/>
  <c r="J8" i="12"/>
  <c r="K8" i="12" s="1"/>
  <c r="J7" i="12"/>
  <c r="K7" i="12" s="1"/>
  <c r="J6" i="12"/>
  <c r="K6" i="12" s="1"/>
  <c r="J5" i="12"/>
  <c r="K5" i="12" s="1"/>
  <c r="K4" i="12"/>
  <c r="J3" i="12"/>
  <c r="K3" i="12" s="1"/>
  <c r="J8" i="1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8" i="10"/>
  <c r="K8" i="10" s="1"/>
  <c r="J7" i="10"/>
  <c r="K7" i="10" s="1"/>
  <c r="K6" i="10"/>
  <c r="J6" i="10"/>
  <c r="J5" i="10"/>
  <c r="K5" i="10" s="1"/>
  <c r="J4" i="10"/>
  <c r="K4" i="10" s="1"/>
  <c r="J3" i="10"/>
  <c r="K3" i="10" s="1"/>
  <c r="K3" i="8"/>
  <c r="J4" i="8"/>
  <c r="J5" i="8"/>
  <c r="J6" i="8"/>
  <c r="J7" i="8"/>
  <c r="J8" i="8"/>
  <c r="J3" i="8"/>
  <c r="K4" i="7"/>
  <c r="K3" i="7"/>
  <c r="J4" i="7"/>
  <c r="J5" i="7"/>
  <c r="K5" i="7" s="1"/>
  <c r="J6" i="7"/>
  <c r="K6" i="7" s="1"/>
  <c r="J7" i="7"/>
  <c r="K7" i="7" s="1"/>
  <c r="J8" i="7"/>
  <c r="K8" i="7" s="1"/>
  <c r="J3" i="7"/>
  <c r="K7" i="9"/>
  <c r="K4" i="9"/>
  <c r="J5" i="9"/>
  <c r="K5" i="9" s="1"/>
  <c r="J6" i="9"/>
  <c r="K6" i="9" s="1"/>
  <c r="J7" i="9"/>
  <c r="J8" i="9"/>
  <c r="K8" i="9" s="1"/>
  <c r="J3" i="9"/>
  <c r="K3" i="9" s="1"/>
  <c r="J4" i="3"/>
  <c r="K4" i="3" s="1"/>
  <c r="J5" i="3"/>
  <c r="K5" i="3" s="1"/>
  <c r="J6" i="3"/>
  <c r="K6" i="3" s="1"/>
  <c r="J7" i="3"/>
  <c r="K7" i="3" s="1"/>
  <c r="J8" i="3"/>
  <c r="J3" i="3"/>
  <c r="K3" i="3" s="1"/>
  <c r="K3" i="4"/>
  <c r="J4" i="4"/>
  <c r="K4" i="4" s="1"/>
  <c r="J5" i="4"/>
  <c r="K5" i="4" s="1"/>
  <c r="J6" i="4"/>
  <c r="K6" i="4" s="1"/>
  <c r="J7" i="4"/>
  <c r="K7" i="4" s="1"/>
  <c r="J8" i="4"/>
  <c r="K8" i="4" s="1"/>
  <c r="J3" i="4"/>
  <c r="K8" i="3"/>
  <c r="K7" i="2"/>
  <c r="K3" i="2"/>
  <c r="J4" i="2"/>
  <c r="K4" i="2" s="1"/>
  <c r="J5" i="2"/>
  <c r="K5" i="2" s="1"/>
  <c r="J6" i="2"/>
  <c r="K6" i="2" s="1"/>
  <c r="J7" i="2"/>
  <c r="J8" i="2"/>
  <c r="K8" i="2" s="1"/>
  <c r="J3" i="2"/>
  <c r="J4" i="1"/>
  <c r="K4" i="1" s="1"/>
  <c r="J5" i="1"/>
  <c r="K5" i="1" s="1"/>
  <c r="J6" i="1"/>
  <c r="K6" i="1" s="1"/>
  <c r="J7" i="1"/>
  <c r="J8" i="1"/>
  <c r="K8" i="1" s="1"/>
  <c r="J3" i="1"/>
  <c r="K3" i="1" s="1"/>
  <c r="K7" i="1"/>
</calcChain>
</file>

<file path=xl/sharedStrings.xml><?xml version="1.0" encoding="utf-8"?>
<sst xmlns="http://schemas.openxmlformats.org/spreadsheetml/2006/main" count="1587" uniqueCount="229">
  <si>
    <t>Case</t>
  </si>
  <si>
    <t>Correlation Type</t>
  </si>
  <si>
    <t>Alpha</t>
  </si>
  <si>
    <t>Phi</t>
  </si>
  <si>
    <t>Alpha S</t>
  </si>
  <si>
    <t>Phi S</t>
  </si>
  <si>
    <t>Chi Squared</t>
  </si>
  <si>
    <t>Data Count</t>
  </si>
  <si>
    <t>Parameters (Estimated from Shape)</t>
  </si>
  <si>
    <t>Degrees of Freedom</t>
  </si>
  <si>
    <t>Reduced Chi Squared</t>
  </si>
  <si>
    <t>Overfit or Underfit (O/U?)</t>
  </si>
  <si>
    <t>fit all</t>
  </si>
  <si>
    <t>auto</t>
  </si>
  <si>
    <r>
      <t xml:space="preserve">1.004 </t>
    </r>
    <r>
      <rPr>
        <sz val="11"/>
        <color theme="1"/>
        <rFont val="Calibri"/>
        <family val="2"/>
      </rPr>
      <t>± 0.006</t>
    </r>
  </si>
  <si>
    <t>1.00 ± 0.02</t>
  </si>
  <si>
    <t>0.908 ± 0.008</t>
  </si>
  <si>
    <t>0.976 ± 0.005</t>
  </si>
  <si>
    <t>U</t>
  </si>
  <si>
    <t>cross</t>
  </si>
  <si>
    <t>1.000 ± 0.006</t>
  </si>
  <si>
    <t>1.003 ± 0.018</t>
  </si>
  <si>
    <t>0.976 ± 0.010</t>
  </si>
  <si>
    <t>0.980 ± 0.008</t>
  </si>
  <si>
    <t>alpha s, phi s = 1, fit alpha, phi</t>
  </si>
  <si>
    <t>1.006 ± 0.006</t>
  </si>
  <si>
    <t>n/a</t>
  </si>
  <si>
    <t>1.001 ± 0.005</t>
  </si>
  <si>
    <t>1.004 ± 0.018</t>
  </si>
  <si>
    <t>all = 1</t>
  </si>
  <si>
    <t xml:space="preserve">The file used for each of these
HCD cases has an NHI range,
noise, a normal continuum, and
simulates the closest realistic
universal conditions </t>
  </si>
  <si>
    <t>DESI-1.5-1000</t>
  </si>
  <si>
    <t>0.997 ± 0.006</t>
  </si>
  <si>
    <t>0.989 ± 0.018</t>
  </si>
  <si>
    <t>0.956 ± 0.007</t>
  </si>
  <si>
    <t>851.07e-3 ± 0.11e-3</t>
  </si>
  <si>
    <t>2.0000000 ± 0.0000005</t>
  </si>
  <si>
    <t>1.8375 ± 0.0008</t>
  </si>
  <si>
    <t>2.0000000 ± 0.0000007</t>
  </si>
  <si>
    <t>O?</t>
  </si>
  <si>
    <t>0.997 ± 0.005</t>
  </si>
  <si>
    <t>0.989 ± 0.017</t>
  </si>
  <si>
    <t>0.8230 ± 0.0018</t>
  </si>
  <si>
    <t>2.00000 ± 0.00006</t>
  </si>
  <si>
    <t>O</t>
  </si>
  <si>
    <t>The file used for each of these
cases is for no HCDs, noiseless, and true continuum</t>
  </si>
  <si>
    <t xml:space="preserve"> *note: potential bug for cross</t>
  </si>
  <si>
    <t>DESI-0.5-1000</t>
  </si>
  <si>
    <t>1.004 ± 0.006</t>
  </si>
  <si>
    <t>1.01 ± 0.02</t>
  </si>
  <si>
    <t>0.932 ± 0.008</t>
  </si>
  <si>
    <t>0.985 ± 0.005</t>
  </si>
  <si>
    <t>1.001 ± 0.006</t>
  </si>
  <si>
    <t>1.002 ± 0.018</t>
  </si>
  <si>
    <t>0.973 ± 0.010</t>
  </si>
  <si>
    <t>0.972 ± 0.008</t>
  </si>
  <si>
    <t>1.01 ±0.02</t>
  </si>
  <si>
    <t>1.003 ± 0.006</t>
  </si>
  <si>
    <t>0.997 ± 0.018</t>
  </si>
  <si>
    <t>0.981 ± 0.007</t>
  </si>
  <si>
    <t>1.007 ± 0.006</t>
  </si>
  <si>
    <t>1.003 ± 0.005</t>
  </si>
  <si>
    <t>Cross correlations are bad</t>
  </si>
  <si>
    <t>0.994 ± 0.006</t>
  </si>
  <si>
    <t>0.988 ± 0.018</t>
  </si>
  <si>
    <t>0.954 ± 0.008</t>
  </si>
  <si>
    <t>1.033 ± 0.006</t>
  </si>
  <si>
    <t>847.14e-3 ± 0.04e-3</t>
  </si>
  <si>
    <t>10.0002e-3 ± 0.00004e-3</t>
  </si>
  <si>
    <t>28.53378e-3 ± 0.00007e-3</t>
  </si>
  <si>
    <t>2.000000000000 ± 0.000000000008</t>
  </si>
  <si>
    <t>0.994 ± 0.005</t>
  </si>
  <si>
    <t>0.986 ± 0.017</t>
  </si>
  <si>
    <t>0.8099 ± 0.0015</t>
  </si>
  <si>
    <t>2.00000 ± 0.00005</t>
  </si>
  <si>
    <t>The file used for each of these
cases is for all HCDs have NHI=17</t>
  </si>
  <si>
    <t>DESI-H17.15-1000</t>
  </si>
  <si>
    <t>1.02 ± 0.02</t>
  </si>
  <si>
    <t>0.983 ± 0.005</t>
  </si>
  <si>
    <t>1.001 ± 0.018</t>
  </si>
  <si>
    <t>0.974 ± 0.010</t>
  </si>
  <si>
    <t>0.974 ± 0.008</t>
  </si>
  <si>
    <t>1.009 ± 0.006</t>
  </si>
  <si>
    <t>1.005 ± 0.005</t>
  </si>
  <si>
    <t>1.005 ± 0.018</t>
  </si>
  <si>
    <t>1.039 ± 0.007</t>
  </si>
  <si>
    <t>1.43 ± 0.03</t>
  </si>
  <si>
    <t>1.067 ± 0.012</t>
  </si>
  <si>
    <t>1.035 ± 0.008</t>
  </si>
  <si>
    <t>1.046 ± 0.008</t>
  </si>
  <si>
    <t>1.44 ± 0.04</t>
  </si>
  <si>
    <t>1.008 ± 0.006</t>
  </si>
  <si>
    <t>0.990 ± 0.010</t>
  </si>
  <si>
    <t>0.995 ± 0.008</t>
  </si>
  <si>
    <t>0.979 ± 0.011</t>
  </si>
  <si>
    <t>0.977 ± 0.009</t>
  </si>
  <si>
    <t>1.04 ± 0.02</t>
  </si>
  <si>
    <t>0.981 ± 0.016</t>
  </si>
  <si>
    <t>0.978 ± 0.011</t>
  </si>
  <si>
    <t>0.985 ± 0.009</t>
  </si>
  <si>
    <t>0.99 ± 0.02</t>
  </si>
  <si>
    <t>0.910 ± 0.013</t>
  </si>
  <si>
    <t>1.498 ± 0.010</t>
  </si>
  <si>
    <t>1.5 ± 1.7</t>
  </si>
  <si>
    <t>0.9 ± 1.4</t>
  </si>
  <si>
    <t>2.0 ± 1.7</t>
  </si>
  <si>
    <t>2.0 ± 1.8</t>
  </si>
  <si>
    <t>0.969 ± 0.007</t>
  </si>
  <si>
    <t>0.936 ± 0.017</t>
  </si>
  <si>
    <t>The file used for each of these
cases is for all HCDs have NHI=20</t>
  </si>
  <si>
    <t>*note: cross-correlations half of usual data size</t>
  </si>
  <si>
    <t>DESI-H20.15-1000</t>
  </si>
  <si>
    <t>1.012 ± 0.007</t>
  </si>
  <si>
    <t>1.03 ± 0.03</t>
  </si>
  <si>
    <t>0.801 ± 0.008</t>
  </si>
  <si>
    <t>0.947 ± 0.008</t>
  </si>
  <si>
    <t>0.919 ± 0.010</t>
  </si>
  <si>
    <t>0.968 ± 0.011</t>
  </si>
  <si>
    <t>1.016 ± 0.007</t>
  </si>
  <si>
    <t>1.002 ± 0.006</t>
  </si>
  <si>
    <t>1.005 ± 0.019</t>
  </si>
  <si>
    <t>*note: second two cases have weirdly high chi squared values for auto fits</t>
  </si>
  <si>
    <t>1.011 ± 0.006</t>
  </si>
  <si>
    <t>0.888 ± 0.008</t>
  </si>
  <si>
    <t>0.994 ± 0.008</t>
  </si>
  <si>
    <t>1.013 ± 0.006</t>
  </si>
  <si>
    <t>Cross values are bad</t>
  </si>
  <si>
    <t>1.013 ± 0.007</t>
  </si>
  <si>
    <t>1.04 ± 0.03</t>
  </si>
  <si>
    <t>0.895 ± 0.010</t>
  </si>
  <si>
    <t>0.975 ± 0.012</t>
  </si>
  <si>
    <t>0.937 ± 0.011</t>
  </si>
  <si>
    <t>0.980 ± 0.011</t>
  </si>
  <si>
    <t>1.015 ± 0.006</t>
  </si>
  <si>
    <t>1.05 ± 0.02</t>
  </si>
  <si>
    <t>1.04± 0.02</t>
  </si>
  <si>
    <t>1.09 ± 0.02</t>
  </si>
  <si>
    <t>0.939 ± 0.007</t>
  </si>
  <si>
    <t>0.98 ± 0.02</t>
  </si>
  <si>
    <t>0.967 ± 0.015</t>
  </si>
  <si>
    <t>1.014 ± 0.007</t>
  </si>
  <si>
    <t>Distance</t>
  </si>
  <si>
    <t>10 Mpc</t>
  </si>
  <si>
    <t>auto+cross</t>
  </si>
  <si>
    <t>1.006 ± 0.005</t>
  </si>
  <si>
    <t>1.015 ± 0.016</t>
  </si>
  <si>
    <t>0.881 ± 0.006</t>
  </si>
  <si>
    <t>0.970 ± 0.007</t>
  </si>
  <si>
    <t>25 Mpc</t>
  </si>
  <si>
    <t>1.016 ± 0.016</t>
  </si>
  <si>
    <t>0.896 ±  0.010</t>
  </si>
  <si>
    <t>0.959 ±  0.009</t>
  </si>
  <si>
    <t>35 Mpc</t>
  </si>
  <si>
    <t>1.017 ± 0.016</t>
  </si>
  <si>
    <t>0.924 ±  0.013</t>
  </si>
  <si>
    <t>0.971 ±  0.012</t>
  </si>
  <si>
    <t>1.008 ± 0.004</t>
  </si>
  <si>
    <t>1.019 ± 0.015</t>
  </si>
  <si>
    <t>1.007 ± 0.004</t>
  </si>
  <si>
    <t>1.020 ± 0.015</t>
  </si>
  <si>
    <t>1.007 ± 0.005</t>
  </si>
  <si>
    <t>1.007 ±  0.005</t>
  </si>
  <si>
    <t>1.018 ± 0.015</t>
  </si>
  <si>
    <t>0.968 ± 0.007</t>
  </si>
  <si>
    <t>0.963 ± 0.009</t>
  </si>
  <si>
    <t>1.006 ±  0.005</t>
  </si>
  <si>
    <t>1.017 ± 0.015</t>
  </si>
  <si>
    <t>0.947 ± 0.017</t>
  </si>
  <si>
    <t>0.964 ± 0.018</t>
  </si>
  <si>
    <t>0.974 ± 0.013</t>
  </si>
  <si>
    <t>1.020 ±   0.015</t>
  </si>
  <si>
    <t>1.007 ± 0.000</t>
  </si>
  <si>
    <t>1.019 ±  0.000</t>
  </si>
  <si>
    <t>1.019 ± 0.014</t>
  </si>
  <si>
    <t>1.043 ± 0.008</t>
  </si>
  <si>
    <t>0.982 ± 0.006</t>
  </si>
  <si>
    <t>0.969 ± 0.012</t>
  </si>
  <si>
    <t>0.992 ± 0.009</t>
  </si>
  <si>
    <t>0.970 ± 0.016</t>
  </si>
  <si>
    <t>0.988 ± 0.011</t>
  </si>
  <si>
    <t>1.006 ± 0.004</t>
  </si>
  <si>
    <t>1.021 ± 0.015</t>
  </si>
  <si>
    <t>1.020 ± 0.004</t>
  </si>
  <si>
    <t>1.082 ± 0.014</t>
  </si>
  <si>
    <t>0.926 ± 0.005</t>
  </si>
  <si>
    <t>1.014 ± 0.005</t>
  </si>
  <si>
    <t>1.054 ± 0.015</t>
  </si>
  <si>
    <t>0.913 ± 0.012</t>
  </si>
  <si>
    <t>1.005 ± 0.010</t>
  </si>
  <si>
    <t>The file used for each of these
cases is for all HCD column densities</t>
  </si>
  <si>
    <t>DESI-0.HCD-1000</t>
  </si>
  <si>
    <t>1.014 ± 0.004</t>
  </si>
  <si>
    <t>1.052 ± 0.014</t>
  </si>
  <si>
    <t>0.931 ± 0.010</t>
  </si>
  <si>
    <t>0.999 ± 0.009</t>
  </si>
  <si>
    <t>1.012 ± 0.004</t>
  </si>
  <si>
    <t>1.042 ± 0.014</t>
  </si>
  <si>
    <t>0.965 ± 0.016</t>
  </si>
  <si>
    <t>0.986 ± 0.013</t>
  </si>
  <si>
    <t>invalid fit</t>
  </si>
  <si>
    <t>DLAs masked</t>
  </si>
  <si>
    <r>
      <rPr>
        <sz val="11"/>
        <color rgb="FF000000"/>
        <rFont val="Calibri"/>
      </rPr>
      <t xml:space="preserve">DLAs masked </t>
    </r>
    <r>
      <rPr>
        <sz val="11"/>
        <color rgb="FFFF0000"/>
        <rFont val="Calibri"/>
      </rPr>
      <t>(need new DLA catalog for Fvoigt)</t>
    </r>
  </si>
  <si>
    <t>negative chi^2</t>
  </si>
  <si>
    <t>&lt;- fit ok?</t>
  </si>
  <si>
    <t>0.995 ± 0.015</t>
  </si>
  <si>
    <t>0.878 ± 0.010</t>
  </si>
  <si>
    <t>0.959 ± 0.009</t>
  </si>
  <si>
    <t>1.002 ± 0.004</t>
  </si>
  <si>
    <t>0.999 ± 0.014</t>
  </si>
  <si>
    <t>0.980 ± 0.016</t>
  </si>
  <si>
    <t>0.972 ± 0.010</t>
  </si>
  <si>
    <t>1.000 ± 0.004</t>
  </si>
  <si>
    <t>0.998 ± 0.014</t>
  </si>
  <si>
    <t>0.952 ± 0.009</t>
  </si>
  <si>
    <t>0.986 ± 0.007</t>
  </si>
  <si>
    <t>1.001 ± 0.004</t>
  </si>
  <si>
    <t>1.000 ± 0.013</t>
  </si>
  <si>
    <t>0.985 ± 0.010</t>
  </si>
  <si>
    <t>0.996 ± 0.006</t>
  </si>
  <si>
    <t>^ invalid fit</t>
  </si>
  <si>
    <t>1.003 ± 0.004</t>
  </si>
  <si>
    <t>1.000 ± 0.012</t>
  </si>
  <si>
    <t>1.134 ± 0.010</t>
  </si>
  <si>
    <t>0.978 ± 0.004</t>
  </si>
  <si>
    <t>1.001 ± 0.013</t>
  </si>
  <si>
    <t>1.001 ± 0.014</t>
  </si>
  <si>
    <t>0.991 ± 0.006</t>
  </si>
  <si>
    <t>1.004 ± 0.020</t>
  </si>
  <si>
    <t>0.995 ± 0.012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</si>
</sst>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FF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19EF-C8F2-4109-93AA-B7F25B402B9D}">
  <dimension ref="A2:L25"/>
  <sheetViews>
    <sheetView workbookViewId="0">
      <selection activeCell="C11" sqref="C11"/>
    </sheetView>
  </sheetViews>
  <sheetFormatPr defaultRowHeight="14.45"/>
  <cols>
    <col min="1" max="1" width="26.7109375" customWidth="1"/>
    <col min="2" max="2" width="16.140625" customWidth="1"/>
    <col min="3" max="3" width="13.28515625" customWidth="1"/>
    <col min="4" max="4" width="13.7109375" customWidth="1"/>
    <col min="5" max="5" width="14.28515625" customWidth="1"/>
    <col min="6" max="6" width="12.7109375" customWidth="1"/>
    <col min="7" max="8" width="11.7109375" customWidth="1"/>
    <col min="9" max="9" width="32" customWidth="1"/>
    <col min="10" max="10" width="19.28515625" customWidth="1"/>
    <col min="11" max="11" width="19.7109375" customWidth="1"/>
    <col min="12" max="12" width="24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>
        <v>1695.15</v>
      </c>
      <c r="H3" s="2">
        <v>1590</v>
      </c>
      <c r="I3" s="2">
        <v>8</v>
      </c>
      <c r="J3" s="2">
        <f>H3-I3</f>
        <v>1582</v>
      </c>
      <c r="K3" s="3">
        <f t="shared" ref="K3:K8" si="0">G3/J3</f>
        <v>1.0715233881163084</v>
      </c>
      <c r="L3" s="2" t="s">
        <v>18</v>
      </c>
    </row>
    <row r="4" spans="1:12">
      <c r="A4" s="2" t="s">
        <v>12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>
        <v>3400.23</v>
      </c>
      <c r="H4" s="2">
        <v>3180</v>
      </c>
      <c r="I4" s="2">
        <v>8</v>
      </c>
      <c r="J4" s="2">
        <f t="shared" ref="J4:J8" si="1">H4-I4</f>
        <v>3172</v>
      </c>
      <c r="K4" s="3">
        <f t="shared" si="0"/>
        <v>1.0719514501891552</v>
      </c>
      <c r="L4" s="2" t="s">
        <v>18</v>
      </c>
    </row>
    <row r="5" spans="1:12">
      <c r="A5" s="2" t="s">
        <v>24</v>
      </c>
      <c r="B5" s="2" t="s">
        <v>13</v>
      </c>
      <c r="C5" s="2" t="s">
        <v>25</v>
      </c>
      <c r="D5" s="2" t="s">
        <v>15</v>
      </c>
      <c r="E5" s="2" t="s">
        <v>26</v>
      </c>
      <c r="F5" s="2" t="s">
        <v>26</v>
      </c>
      <c r="G5" s="2">
        <v>1822.04</v>
      </c>
      <c r="H5" s="2">
        <v>1590</v>
      </c>
      <c r="I5" s="2">
        <v>6</v>
      </c>
      <c r="J5" s="2">
        <f t="shared" si="1"/>
        <v>1584</v>
      </c>
      <c r="K5" s="3">
        <f t="shared" si="0"/>
        <v>1.1502777777777777</v>
      </c>
      <c r="L5" s="2" t="s">
        <v>18</v>
      </c>
    </row>
    <row r="6" spans="1:12">
      <c r="A6" s="2" t="s">
        <v>24</v>
      </c>
      <c r="B6" s="2" t="s">
        <v>19</v>
      </c>
      <c r="C6" s="2" t="s">
        <v>27</v>
      </c>
      <c r="D6" s="2" t="s">
        <v>28</v>
      </c>
      <c r="E6" s="2" t="s">
        <v>26</v>
      </c>
      <c r="F6" s="2" t="s">
        <v>26</v>
      </c>
      <c r="G6" s="2">
        <v>3411.02</v>
      </c>
      <c r="H6" s="2">
        <v>3180</v>
      </c>
      <c r="I6" s="2">
        <v>6</v>
      </c>
      <c r="J6" s="2">
        <f t="shared" si="1"/>
        <v>3174</v>
      </c>
      <c r="K6" s="3">
        <f t="shared" si="0"/>
        <v>1.0746754883427851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1823.02</v>
      </c>
      <c r="H7" s="2">
        <v>1590</v>
      </c>
      <c r="I7" s="2">
        <v>4</v>
      </c>
      <c r="J7" s="2">
        <f t="shared" si="1"/>
        <v>1586</v>
      </c>
      <c r="K7" s="3">
        <f t="shared" si="0"/>
        <v>1.1494451450189156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>
        <v>3411.1</v>
      </c>
      <c r="H8" s="2">
        <v>3180</v>
      </c>
      <c r="I8" s="2">
        <v>4</v>
      </c>
      <c r="J8" s="2">
        <f t="shared" si="1"/>
        <v>3176</v>
      </c>
      <c r="K8" s="3">
        <f t="shared" si="0"/>
        <v>1.0740239294710328</v>
      </c>
      <c r="L8" s="2" t="s">
        <v>18</v>
      </c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74.45" customHeight="1">
      <c r="A10" s="4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4B93-6F5E-498D-B92C-378041C082EF}">
  <dimension ref="A2:L11"/>
  <sheetViews>
    <sheetView zoomScaleNormal="85" workbookViewId="0">
      <selection activeCell="C3" sqref="C3"/>
    </sheetView>
  </sheetViews>
  <sheetFormatPr defaultRowHeight="14.45"/>
  <cols>
    <col min="1" max="1" width="26.85546875" customWidth="1"/>
    <col min="2" max="2" width="17" customWidth="1"/>
    <col min="3" max="4" width="12.5703125" customWidth="1"/>
    <col min="5" max="5" width="12.7109375" customWidth="1"/>
    <col min="6" max="6" width="12.42578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/>
      <c r="D3" s="2"/>
      <c r="E3" s="2"/>
      <c r="F3" s="2"/>
      <c r="G3" s="2"/>
      <c r="H3" s="2">
        <v>1590</v>
      </c>
      <c r="I3" s="2">
        <v>8</v>
      </c>
      <c r="J3" s="2">
        <f>H3-I3</f>
        <v>1582</v>
      </c>
      <c r="K3" s="3">
        <f>G3/J3</f>
        <v>0</v>
      </c>
      <c r="L3" s="2" t="s">
        <v>18</v>
      </c>
    </row>
    <row r="4" spans="1:12">
      <c r="A4" s="2" t="s">
        <v>12</v>
      </c>
      <c r="B4" s="2" t="s">
        <v>19</v>
      </c>
      <c r="C4" s="2"/>
      <c r="D4" s="2"/>
      <c r="E4" s="2"/>
      <c r="F4" s="2"/>
      <c r="G4" s="2"/>
      <c r="H4" s="2">
        <v>3180</v>
      </c>
      <c r="I4" s="2">
        <v>8</v>
      </c>
      <c r="J4" s="2">
        <v>1582</v>
      </c>
      <c r="K4" s="3">
        <f t="shared" ref="K4:K8" si="0">G4/J4</f>
        <v>0</v>
      </c>
      <c r="L4" s="2" t="s">
        <v>18</v>
      </c>
    </row>
    <row r="5" spans="1:12">
      <c r="A5" s="2" t="s">
        <v>24</v>
      </c>
      <c r="B5" s="2" t="s">
        <v>13</v>
      </c>
      <c r="C5" s="2"/>
      <c r="D5" s="2"/>
      <c r="E5" s="2" t="s">
        <v>26</v>
      </c>
      <c r="F5" s="2" t="s">
        <v>26</v>
      </c>
      <c r="G5" s="2"/>
      <c r="H5" s="2">
        <v>1590</v>
      </c>
      <c r="I5" s="2">
        <v>6</v>
      </c>
      <c r="J5" s="2">
        <f t="shared" ref="J5:J8" si="1">H5-I5</f>
        <v>1584</v>
      </c>
      <c r="K5" s="3">
        <f t="shared" si="0"/>
        <v>0</v>
      </c>
      <c r="L5" s="2" t="s">
        <v>18</v>
      </c>
    </row>
    <row r="6" spans="1:12">
      <c r="A6" s="2" t="s">
        <v>24</v>
      </c>
      <c r="B6" s="2" t="s">
        <v>19</v>
      </c>
      <c r="C6" s="2"/>
      <c r="D6" s="2"/>
      <c r="E6" s="2" t="s">
        <v>26</v>
      </c>
      <c r="F6" s="2" t="s">
        <v>26</v>
      </c>
      <c r="G6" s="2"/>
      <c r="H6" s="2">
        <v>3180</v>
      </c>
      <c r="I6" s="2">
        <v>6</v>
      </c>
      <c r="J6" s="2">
        <f t="shared" si="1"/>
        <v>3174</v>
      </c>
      <c r="K6" s="3">
        <f t="shared" si="0"/>
        <v>0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/>
      <c r="H7" s="2">
        <v>1590</v>
      </c>
      <c r="I7" s="2">
        <v>4</v>
      </c>
      <c r="J7" s="2">
        <f t="shared" si="1"/>
        <v>1586</v>
      </c>
      <c r="K7" s="3">
        <f t="shared" si="0"/>
        <v>0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/>
      <c r="H8" s="2">
        <v>3180</v>
      </c>
      <c r="I8" s="2">
        <v>4</v>
      </c>
      <c r="J8" s="2">
        <f t="shared" si="1"/>
        <v>3176</v>
      </c>
      <c r="K8" s="3">
        <f t="shared" si="0"/>
        <v>0</v>
      </c>
      <c r="L8" s="2" t="s">
        <v>18</v>
      </c>
    </row>
    <row r="9" spans="1:12">
      <c r="A9" s="2"/>
      <c r="B9" s="2"/>
    </row>
    <row r="10" spans="1:12" ht="45" customHeight="1">
      <c r="A10" s="4" t="s">
        <v>75</v>
      </c>
    </row>
    <row r="11" spans="1:12">
      <c r="A11" s="6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872A-8EB2-4DFE-9885-13B47CBF4140}">
  <dimension ref="A2:L12"/>
  <sheetViews>
    <sheetView zoomScaleNormal="85" workbookViewId="0">
      <selection activeCell="C3" sqref="C3"/>
    </sheetView>
  </sheetViews>
  <sheetFormatPr defaultRowHeight="14.45"/>
  <cols>
    <col min="1" max="1" width="26.85546875" customWidth="1"/>
    <col min="2" max="2" width="17" customWidth="1"/>
    <col min="3" max="4" width="12.5703125" customWidth="1"/>
    <col min="5" max="5" width="12.7109375" customWidth="1"/>
    <col min="6" max="6" width="12.42578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99</v>
      </c>
      <c r="D3" s="2" t="s">
        <v>100</v>
      </c>
      <c r="E3" s="2" t="s">
        <v>101</v>
      </c>
      <c r="F3" s="2" t="s">
        <v>102</v>
      </c>
      <c r="G3" s="2">
        <v>113131.22</v>
      </c>
      <c r="H3" s="2">
        <v>1590</v>
      </c>
      <c r="I3" s="2">
        <v>8</v>
      </c>
      <c r="J3" s="2">
        <f>H3-I3</f>
        <v>1582</v>
      </c>
      <c r="K3" s="3">
        <f>G3/J3</f>
        <v>71.511517067003794</v>
      </c>
      <c r="L3" s="2" t="s">
        <v>18</v>
      </c>
    </row>
    <row r="4" spans="1:12">
      <c r="A4" s="2" t="s">
        <v>12</v>
      </c>
      <c r="B4" s="2" t="s">
        <v>19</v>
      </c>
      <c r="C4" s="2" t="s">
        <v>103</v>
      </c>
      <c r="D4" s="2" t="s">
        <v>104</v>
      </c>
      <c r="E4" s="2" t="s">
        <v>105</v>
      </c>
      <c r="F4" s="2" t="s">
        <v>106</v>
      </c>
      <c r="G4" s="2">
        <v>257454.63</v>
      </c>
      <c r="H4" s="2">
        <v>1590</v>
      </c>
      <c r="I4" s="2">
        <v>8</v>
      </c>
      <c r="J4" s="2">
        <v>1582</v>
      </c>
      <c r="K4" s="3">
        <f t="shared" ref="K4:K8" si="0">G4/J4</f>
        <v>162.73996839443743</v>
      </c>
      <c r="L4" s="2" t="s">
        <v>18</v>
      </c>
    </row>
    <row r="5" spans="1:12">
      <c r="A5" s="2" t="s">
        <v>24</v>
      </c>
      <c r="B5" s="2" t="s">
        <v>13</v>
      </c>
      <c r="C5" s="2" t="s">
        <v>107</v>
      </c>
      <c r="D5" s="2" t="s">
        <v>108</v>
      </c>
      <c r="E5" s="2" t="s">
        <v>26</v>
      </c>
      <c r="F5" s="2" t="s">
        <v>26</v>
      </c>
      <c r="G5" s="2">
        <v>116638.22</v>
      </c>
      <c r="H5" s="2">
        <v>1590</v>
      </c>
      <c r="I5" s="2">
        <v>6</v>
      </c>
      <c r="J5" s="2">
        <f t="shared" ref="J5:J8" si="1">H5-I5</f>
        <v>1584</v>
      </c>
      <c r="K5" s="3">
        <f t="shared" si="0"/>
        <v>73.635239898989894</v>
      </c>
      <c r="L5" s="2" t="s">
        <v>18</v>
      </c>
    </row>
    <row r="6" spans="1:12">
      <c r="A6" s="2" t="s">
        <v>24</v>
      </c>
      <c r="B6" s="2" t="s">
        <v>19</v>
      </c>
      <c r="C6" s="2" t="s">
        <v>103</v>
      </c>
      <c r="D6" s="2" t="s">
        <v>104</v>
      </c>
      <c r="E6" s="2" t="s">
        <v>26</v>
      </c>
      <c r="F6" s="2" t="s">
        <v>26</v>
      </c>
      <c r="G6" s="2">
        <v>257454.63</v>
      </c>
      <c r="H6" s="2">
        <v>1590</v>
      </c>
      <c r="I6" s="2">
        <v>6</v>
      </c>
      <c r="J6" s="2">
        <f t="shared" si="1"/>
        <v>1584</v>
      </c>
      <c r="K6" s="3">
        <f t="shared" si="0"/>
        <v>162.53448863636365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116666.55</v>
      </c>
      <c r="H7" s="2">
        <v>1590</v>
      </c>
      <c r="I7" s="2">
        <v>4</v>
      </c>
      <c r="J7" s="2">
        <f t="shared" si="1"/>
        <v>1586</v>
      </c>
      <c r="K7" s="3">
        <f t="shared" si="0"/>
        <v>73.560245901639348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257454.63</v>
      </c>
      <c r="H8" s="2">
        <v>1590</v>
      </c>
      <c r="I8" s="2">
        <v>4</v>
      </c>
      <c r="J8" s="2">
        <f t="shared" si="1"/>
        <v>1586</v>
      </c>
      <c r="K8" s="3">
        <f t="shared" si="0"/>
        <v>162.32952711223203</v>
      </c>
      <c r="L8" s="2" t="s">
        <v>18</v>
      </c>
    </row>
    <row r="9" spans="1:12">
      <c r="A9" s="2"/>
      <c r="B9" s="2"/>
    </row>
    <row r="10" spans="1:12" ht="45" customHeight="1">
      <c r="A10" s="4" t="s">
        <v>109</v>
      </c>
    </row>
    <row r="11" spans="1:12" ht="29.45" customHeight="1">
      <c r="A11" s="7" t="s">
        <v>110</v>
      </c>
    </row>
    <row r="12" spans="1:12">
      <c r="A12" s="6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354E-CCC2-4DA2-AD75-F146497FDD84}">
  <dimension ref="A2:L12"/>
  <sheetViews>
    <sheetView zoomScaleNormal="85" workbookViewId="0">
      <selection activeCell="C10" sqref="C10"/>
    </sheetView>
  </sheetViews>
  <sheetFormatPr defaultRowHeight="14.45"/>
  <cols>
    <col min="1" max="1" width="26.85546875" customWidth="1"/>
    <col min="2" max="2" width="17" customWidth="1"/>
    <col min="3" max="3" width="12.28515625" customWidth="1"/>
    <col min="4" max="4" width="12.85546875" customWidth="1"/>
    <col min="5" max="5" width="12.28515625" customWidth="1"/>
    <col min="6" max="6" width="12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112</v>
      </c>
      <c r="D3" s="2" t="s">
        <v>113</v>
      </c>
      <c r="E3" s="2" t="s">
        <v>114</v>
      </c>
      <c r="F3" s="2" t="s">
        <v>115</v>
      </c>
      <c r="G3" s="2">
        <v>1776.96</v>
      </c>
      <c r="H3" s="2">
        <v>1590</v>
      </c>
      <c r="I3" s="2">
        <v>8</v>
      </c>
      <c r="J3" s="2">
        <f>H3-I3</f>
        <v>1582</v>
      </c>
      <c r="K3" s="3">
        <f>G3/J3</f>
        <v>1.1232364096080911</v>
      </c>
      <c r="L3" s="2" t="s">
        <v>18</v>
      </c>
    </row>
    <row r="4" spans="1:12">
      <c r="A4" s="2" t="s">
        <v>12</v>
      </c>
      <c r="B4" s="2" t="s">
        <v>19</v>
      </c>
      <c r="C4" s="2" t="s">
        <v>52</v>
      </c>
      <c r="D4" s="2" t="s">
        <v>15</v>
      </c>
      <c r="E4" s="2" t="s">
        <v>116</v>
      </c>
      <c r="F4" s="2" t="s">
        <v>117</v>
      </c>
      <c r="G4" s="3">
        <v>3284.6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1.0354981084489281</v>
      </c>
      <c r="L4" s="2" t="s">
        <v>18</v>
      </c>
    </row>
    <row r="5" spans="1:12">
      <c r="A5" s="2" t="s">
        <v>24</v>
      </c>
      <c r="B5" s="2" t="s">
        <v>13</v>
      </c>
      <c r="C5" s="2" t="s">
        <v>118</v>
      </c>
      <c r="D5" s="2" t="s">
        <v>96</v>
      </c>
      <c r="E5" s="2" t="s">
        <v>26</v>
      </c>
      <c r="F5" s="2" t="s">
        <v>26</v>
      </c>
      <c r="G5" s="2">
        <v>2242.15</v>
      </c>
      <c r="H5" s="2">
        <v>1590</v>
      </c>
      <c r="I5" s="2">
        <v>6</v>
      </c>
      <c r="J5" s="2">
        <f t="shared" si="0"/>
        <v>1584</v>
      </c>
      <c r="K5" s="3">
        <f t="shared" si="1"/>
        <v>1.4154987373737373</v>
      </c>
      <c r="L5" s="2" t="s">
        <v>18</v>
      </c>
    </row>
    <row r="6" spans="1:12">
      <c r="A6" s="2" t="s">
        <v>24</v>
      </c>
      <c r="B6" s="2" t="s">
        <v>19</v>
      </c>
      <c r="C6" s="2" t="s">
        <v>119</v>
      </c>
      <c r="D6" s="2" t="s">
        <v>120</v>
      </c>
      <c r="E6" s="2" t="s">
        <v>26</v>
      </c>
      <c r="F6" s="2" t="s">
        <v>26</v>
      </c>
      <c r="G6" s="2">
        <v>3348.06</v>
      </c>
      <c r="H6" s="2">
        <v>3180</v>
      </c>
      <c r="I6" s="2">
        <v>6</v>
      </c>
      <c r="J6" s="2">
        <f t="shared" si="0"/>
        <v>3174</v>
      </c>
      <c r="K6" s="3">
        <f t="shared" si="1"/>
        <v>1.0548393194706993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2249.2800000000002</v>
      </c>
      <c r="H7" s="2">
        <v>1590</v>
      </c>
      <c r="I7" s="2">
        <v>4</v>
      </c>
      <c r="J7" s="2">
        <f t="shared" si="0"/>
        <v>1586</v>
      </c>
      <c r="K7" s="3">
        <f t="shared" si="1"/>
        <v>1.4182093316519546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>
        <v>3348.2</v>
      </c>
      <c r="H8" s="2">
        <v>3180</v>
      </c>
      <c r="I8" s="2">
        <v>4</v>
      </c>
      <c r="J8" s="2">
        <f t="shared" si="0"/>
        <v>3176</v>
      </c>
      <c r="K8" s="3">
        <f t="shared" si="1"/>
        <v>1.0542191435768262</v>
      </c>
      <c r="L8" s="2" t="s">
        <v>18</v>
      </c>
    </row>
    <row r="9" spans="1:12">
      <c r="A9" s="2"/>
      <c r="B9" s="2"/>
    </row>
    <row r="10" spans="1:12" ht="45" customHeight="1">
      <c r="A10" s="4" t="s">
        <v>109</v>
      </c>
    </row>
    <row r="11" spans="1:12" s="8" customFormat="1" ht="45" customHeight="1">
      <c r="A11" s="7" t="s">
        <v>121</v>
      </c>
    </row>
    <row r="12" spans="1:12">
      <c r="A12" s="6" t="s">
        <v>111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8F1A-5ED0-4572-92F0-F54EE4843185}">
  <dimension ref="A2:L12"/>
  <sheetViews>
    <sheetView zoomScale="96" zoomScaleNormal="100" workbookViewId="0">
      <selection activeCell="J15" sqref="J15"/>
    </sheetView>
  </sheetViews>
  <sheetFormatPr defaultRowHeight="14.45"/>
  <cols>
    <col min="1" max="1" width="26.85546875" customWidth="1"/>
    <col min="2" max="2" width="17" customWidth="1"/>
    <col min="3" max="3" width="12.28515625" customWidth="1"/>
    <col min="4" max="4" width="12.85546875" customWidth="1"/>
    <col min="5" max="5" width="12.28515625" customWidth="1"/>
    <col min="6" max="6" width="12.5703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122</v>
      </c>
      <c r="D3" s="2" t="s">
        <v>96</v>
      </c>
      <c r="E3" s="2" t="s">
        <v>123</v>
      </c>
      <c r="F3" s="2" t="s">
        <v>124</v>
      </c>
      <c r="G3" s="2">
        <v>1686</v>
      </c>
      <c r="H3" s="2">
        <v>1590</v>
      </c>
      <c r="I3" s="2">
        <v>10</v>
      </c>
      <c r="J3" s="2">
        <f>H3-I3</f>
        <v>1580</v>
      </c>
      <c r="K3" s="3">
        <f>G3/J3</f>
        <v>1.0670886075949366</v>
      </c>
      <c r="L3" s="2" t="s">
        <v>18</v>
      </c>
    </row>
    <row r="4" spans="1:12">
      <c r="A4" s="2" t="s">
        <v>12</v>
      </c>
      <c r="B4" s="2" t="s">
        <v>19</v>
      </c>
      <c r="C4" s="2"/>
      <c r="D4" s="2"/>
      <c r="E4" s="2"/>
      <c r="F4" s="2"/>
      <c r="G4" s="3"/>
      <c r="H4" s="2">
        <v>3180</v>
      </c>
      <c r="I4" s="2">
        <v>10</v>
      </c>
      <c r="J4" s="2">
        <f t="shared" ref="J4:J8" si="0">H4-I4</f>
        <v>3170</v>
      </c>
      <c r="K4" s="3">
        <f t="shared" ref="K4:K8" si="1">G4/J4</f>
        <v>0</v>
      </c>
      <c r="L4" s="2"/>
    </row>
    <row r="5" spans="1:12">
      <c r="A5" s="2" t="s">
        <v>24</v>
      </c>
      <c r="B5" s="2" t="s">
        <v>13</v>
      </c>
      <c r="C5" s="2" t="s">
        <v>125</v>
      </c>
      <c r="D5" s="2" t="s">
        <v>96</v>
      </c>
      <c r="E5" s="2" t="s">
        <v>26</v>
      </c>
      <c r="F5" s="2" t="s">
        <v>26</v>
      </c>
      <c r="G5" s="2">
        <v>1849</v>
      </c>
      <c r="H5" s="2">
        <v>1590</v>
      </c>
      <c r="I5" s="2">
        <v>8</v>
      </c>
      <c r="J5" s="2">
        <f t="shared" si="0"/>
        <v>1582</v>
      </c>
      <c r="K5" s="3">
        <f t="shared" si="1"/>
        <v>1.1687737041719342</v>
      </c>
      <c r="L5" s="2" t="s">
        <v>18</v>
      </c>
    </row>
    <row r="6" spans="1:12">
      <c r="A6" s="2" t="s">
        <v>24</v>
      </c>
      <c r="B6" s="2" t="s">
        <v>19</v>
      </c>
      <c r="C6" s="2"/>
      <c r="D6" s="2"/>
      <c r="E6" s="2" t="s">
        <v>26</v>
      </c>
      <c r="F6" s="2" t="s">
        <v>26</v>
      </c>
      <c r="G6" s="2"/>
      <c r="H6" s="2">
        <v>3180</v>
      </c>
      <c r="I6" s="2">
        <v>8</v>
      </c>
      <c r="J6" s="2">
        <f t="shared" si="0"/>
        <v>3172</v>
      </c>
      <c r="K6" s="3">
        <f t="shared" si="1"/>
        <v>0</v>
      </c>
      <c r="L6" s="2"/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1856</v>
      </c>
      <c r="H7" s="2">
        <v>1590</v>
      </c>
      <c r="I7" s="2">
        <v>6</v>
      </c>
      <c r="J7" s="2">
        <f t="shared" si="0"/>
        <v>1584</v>
      </c>
      <c r="K7" s="3">
        <f t="shared" si="1"/>
        <v>1.1717171717171717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/>
      <c r="H8" s="2">
        <v>3180</v>
      </c>
      <c r="I8" s="2">
        <v>6</v>
      </c>
      <c r="J8" s="2">
        <f t="shared" si="0"/>
        <v>3174</v>
      </c>
      <c r="K8" s="3">
        <f t="shared" si="1"/>
        <v>0</v>
      </c>
      <c r="L8" s="2"/>
    </row>
    <row r="9" spans="1:12">
      <c r="A9" s="2"/>
      <c r="B9" s="2"/>
    </row>
    <row r="10" spans="1:12" ht="45" customHeight="1">
      <c r="A10" s="4" t="s">
        <v>109</v>
      </c>
    </row>
    <row r="11" spans="1:12" s="8" customFormat="1" ht="15.6" customHeight="1">
      <c r="A11" s="7" t="s">
        <v>126</v>
      </c>
    </row>
    <row r="12" spans="1:12">
      <c r="A12" s="6" t="s">
        <v>111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3477-E375-417B-ABF9-15BCBA6883C2}">
  <dimension ref="A2:L11"/>
  <sheetViews>
    <sheetView topLeftCell="B1" zoomScale="96" zoomScaleNormal="100" workbookViewId="0">
      <selection activeCell="I13" sqref="I13"/>
    </sheetView>
  </sheetViews>
  <sheetFormatPr defaultRowHeight="14.45"/>
  <cols>
    <col min="1" max="1" width="26.85546875" customWidth="1"/>
    <col min="2" max="2" width="17" customWidth="1"/>
    <col min="3" max="3" width="12.28515625" customWidth="1"/>
    <col min="4" max="4" width="12.85546875" customWidth="1"/>
    <col min="5" max="5" width="12.28515625" customWidth="1"/>
    <col min="6" max="6" width="12.5703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127</v>
      </c>
      <c r="D3" s="2" t="s">
        <v>128</v>
      </c>
      <c r="E3" s="2" t="s">
        <v>129</v>
      </c>
      <c r="F3" s="2" t="s">
        <v>130</v>
      </c>
      <c r="G3" s="2">
        <v>1638.17</v>
      </c>
      <c r="H3" s="2">
        <v>1590</v>
      </c>
      <c r="I3" s="2">
        <v>10</v>
      </c>
      <c r="J3" s="2">
        <f>H3-I3</f>
        <v>1580</v>
      </c>
      <c r="K3" s="3">
        <f>G3/J3</f>
        <v>1.0368164556962025</v>
      </c>
      <c r="L3" s="2" t="s">
        <v>18</v>
      </c>
    </row>
    <row r="4" spans="1:12">
      <c r="A4" s="2" t="s">
        <v>12</v>
      </c>
      <c r="B4" s="2" t="s">
        <v>19</v>
      </c>
      <c r="C4" s="2" t="s">
        <v>52</v>
      </c>
      <c r="D4" s="2" t="s">
        <v>15</v>
      </c>
      <c r="E4" s="2" t="s">
        <v>131</v>
      </c>
      <c r="F4" s="2" t="s">
        <v>132</v>
      </c>
      <c r="G4" s="3">
        <v>3270.38</v>
      </c>
      <c r="H4" s="2">
        <v>3180</v>
      </c>
      <c r="I4" s="2">
        <v>10</v>
      </c>
      <c r="J4" s="2">
        <f t="shared" ref="J4:J8" si="0">H4-I4</f>
        <v>3170</v>
      </c>
      <c r="K4" s="3">
        <f t="shared" ref="K4:K8" si="1">G4/J4</f>
        <v>1.0316656151419559</v>
      </c>
      <c r="L4" s="2" t="s">
        <v>18</v>
      </c>
    </row>
    <row r="5" spans="1:12">
      <c r="A5" s="2" t="s">
        <v>24</v>
      </c>
      <c r="B5" s="2" t="s">
        <v>13</v>
      </c>
      <c r="C5" s="2" t="s">
        <v>133</v>
      </c>
      <c r="D5" s="2" t="s">
        <v>134</v>
      </c>
      <c r="E5" s="2" t="s">
        <v>26</v>
      </c>
      <c r="F5" s="2" t="s">
        <v>26</v>
      </c>
      <c r="G5" s="2">
        <v>1733.27</v>
      </c>
      <c r="H5" s="2">
        <v>1590</v>
      </c>
      <c r="I5" s="2">
        <v>8</v>
      </c>
      <c r="J5" s="2">
        <f t="shared" si="0"/>
        <v>1582</v>
      </c>
      <c r="K5" s="3">
        <f t="shared" si="1"/>
        <v>1.0956194690265486</v>
      </c>
      <c r="L5" s="2" t="s">
        <v>18</v>
      </c>
    </row>
    <row r="6" spans="1:12">
      <c r="A6" s="2" t="s">
        <v>24</v>
      </c>
      <c r="B6" s="2" t="s">
        <v>19</v>
      </c>
      <c r="C6" s="2" t="s">
        <v>119</v>
      </c>
      <c r="D6" s="2" t="s">
        <v>120</v>
      </c>
      <c r="E6" s="2" t="s">
        <v>26</v>
      </c>
      <c r="F6" s="2" t="s">
        <v>26</v>
      </c>
      <c r="G6" s="2">
        <v>3302.14</v>
      </c>
      <c r="H6" s="2">
        <v>3180</v>
      </c>
      <c r="I6" s="2">
        <v>8</v>
      </c>
      <c r="J6" s="2">
        <f t="shared" si="0"/>
        <v>3172</v>
      </c>
      <c r="K6" s="3">
        <f t="shared" si="1"/>
        <v>1.0410277427490542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1740.11</v>
      </c>
      <c r="H7" s="2">
        <v>1590</v>
      </c>
      <c r="I7" s="2">
        <v>6</v>
      </c>
      <c r="J7" s="2">
        <f t="shared" si="0"/>
        <v>1584</v>
      </c>
      <c r="K7" s="3">
        <f t="shared" si="1"/>
        <v>1.0985542929292929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>
        <v>3302.28</v>
      </c>
      <c r="H8" s="2">
        <v>3180</v>
      </c>
      <c r="I8" s="2">
        <v>6</v>
      </c>
      <c r="J8" s="2">
        <f t="shared" si="0"/>
        <v>3174</v>
      </c>
      <c r="K8" s="3">
        <f t="shared" si="1"/>
        <v>1.0404158790170133</v>
      </c>
      <c r="L8" s="2" t="s">
        <v>18</v>
      </c>
    </row>
    <row r="9" spans="1:12">
      <c r="A9" s="2"/>
      <c r="B9" s="2"/>
    </row>
    <row r="10" spans="1:12" ht="45" customHeight="1">
      <c r="A10" s="4" t="s">
        <v>109</v>
      </c>
    </row>
    <row r="11" spans="1:12">
      <c r="A11" s="6" t="s">
        <v>111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3EA0-724E-4A6B-8AF0-F3A637F59784}">
  <dimension ref="A2:L11"/>
  <sheetViews>
    <sheetView zoomScaleNormal="85" workbookViewId="0">
      <selection activeCell="G19" sqref="G19"/>
    </sheetView>
  </sheetViews>
  <sheetFormatPr defaultRowHeight="14.45"/>
  <cols>
    <col min="1" max="1" width="26.85546875" customWidth="1"/>
    <col min="2" max="2" width="17" customWidth="1"/>
    <col min="3" max="3" width="12.28515625" customWidth="1"/>
    <col min="4" max="4" width="12.85546875" customWidth="1"/>
    <col min="5" max="5" width="12.28515625" customWidth="1"/>
    <col min="6" max="6" width="12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133</v>
      </c>
      <c r="D3" s="2" t="s">
        <v>135</v>
      </c>
      <c r="E3" s="2" t="s">
        <v>136</v>
      </c>
      <c r="F3" s="2" t="s">
        <v>137</v>
      </c>
      <c r="G3" s="2">
        <v>1623.85</v>
      </c>
      <c r="H3" s="2">
        <v>1590</v>
      </c>
      <c r="I3" s="2">
        <v>10</v>
      </c>
      <c r="J3" s="2">
        <f>H3-I3</f>
        <v>1580</v>
      </c>
      <c r="K3" s="3">
        <f>G3/J3</f>
        <v>1.027753164556962</v>
      </c>
      <c r="L3" s="2" t="s">
        <v>18</v>
      </c>
    </row>
    <row r="4" spans="1:12">
      <c r="A4" s="2" t="s">
        <v>12</v>
      </c>
      <c r="B4" s="2" t="s">
        <v>19</v>
      </c>
      <c r="C4" s="2" t="s">
        <v>52</v>
      </c>
      <c r="D4" s="2" t="s">
        <v>15</v>
      </c>
      <c r="E4" s="2" t="s">
        <v>138</v>
      </c>
      <c r="F4" s="2" t="s">
        <v>139</v>
      </c>
      <c r="G4" s="3">
        <v>3275.72</v>
      </c>
      <c r="H4" s="2">
        <v>3180</v>
      </c>
      <c r="I4" s="2">
        <v>10</v>
      </c>
      <c r="J4" s="2">
        <f t="shared" ref="J4:J8" si="0">H4-I4</f>
        <v>3170</v>
      </c>
      <c r="K4" s="3">
        <f t="shared" ref="K4:K8" si="1">G4/J4</f>
        <v>1.0333501577287065</v>
      </c>
      <c r="L4" s="2" t="s">
        <v>18</v>
      </c>
    </row>
    <row r="5" spans="1:12">
      <c r="A5" s="2" t="s">
        <v>24</v>
      </c>
      <c r="B5" s="2" t="s">
        <v>13</v>
      </c>
      <c r="C5" s="2" t="s">
        <v>140</v>
      </c>
      <c r="D5" s="2" t="s">
        <v>134</v>
      </c>
      <c r="E5" s="2" t="s">
        <v>26</v>
      </c>
      <c r="F5" s="2" t="s">
        <v>26</v>
      </c>
      <c r="G5" s="2">
        <v>1708.64</v>
      </c>
      <c r="H5" s="2">
        <v>1590</v>
      </c>
      <c r="I5" s="2">
        <v>8</v>
      </c>
      <c r="J5" s="2">
        <f t="shared" si="0"/>
        <v>1582</v>
      </c>
      <c r="K5" s="3">
        <f t="shared" si="1"/>
        <v>1.0800505689001265</v>
      </c>
      <c r="L5" s="2" t="s">
        <v>18</v>
      </c>
    </row>
    <row r="6" spans="1:12">
      <c r="A6" s="2" t="s">
        <v>24</v>
      </c>
      <c r="B6" s="2" t="s">
        <v>19</v>
      </c>
      <c r="C6" s="2" t="s">
        <v>119</v>
      </c>
      <c r="D6" s="2" t="s">
        <v>120</v>
      </c>
      <c r="E6" s="2" t="s">
        <v>26</v>
      </c>
      <c r="F6" s="2" t="s">
        <v>26</v>
      </c>
      <c r="G6" s="2">
        <v>3281.14</v>
      </c>
      <c r="H6" s="2">
        <v>3180</v>
      </c>
      <c r="I6" s="2">
        <v>8</v>
      </c>
      <c r="J6" s="2">
        <f t="shared" si="0"/>
        <v>3172</v>
      </c>
      <c r="K6" s="3">
        <f t="shared" si="1"/>
        <v>1.0344073139974779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1715.28</v>
      </c>
      <c r="H7" s="2">
        <v>1590</v>
      </c>
      <c r="I7" s="2">
        <v>6</v>
      </c>
      <c r="J7" s="2">
        <f t="shared" si="0"/>
        <v>1584</v>
      </c>
      <c r="K7" s="3">
        <f t="shared" si="1"/>
        <v>1.0828787878787878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>
        <v>3281.27</v>
      </c>
      <c r="H8" s="2">
        <v>3180</v>
      </c>
      <c r="I8" s="2">
        <v>6</v>
      </c>
      <c r="J8" s="2">
        <f t="shared" si="0"/>
        <v>3174</v>
      </c>
      <c r="K8" s="3">
        <f t="shared" si="1"/>
        <v>1.0337964713295527</v>
      </c>
      <c r="L8" s="2" t="s">
        <v>18</v>
      </c>
    </row>
    <row r="9" spans="1:12">
      <c r="A9" s="2"/>
      <c r="B9" s="2"/>
    </row>
    <row r="10" spans="1:12" ht="45" customHeight="1">
      <c r="A10" s="4" t="s">
        <v>109</v>
      </c>
    </row>
    <row r="11" spans="1:12">
      <c r="A11" s="6" t="s">
        <v>111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B16-2726-40B2-8DD5-ECF39A0D1790}">
  <dimension ref="A2:L11"/>
  <sheetViews>
    <sheetView zoomScaleNormal="85" workbookViewId="0">
      <selection activeCell="H10" sqref="H10"/>
    </sheetView>
  </sheetViews>
  <sheetFormatPr defaultRowHeight="14.45"/>
  <cols>
    <col min="1" max="1" width="26.85546875" customWidth="1"/>
    <col min="2" max="2" width="17" customWidth="1"/>
    <col min="3" max="3" width="12.28515625" customWidth="1"/>
    <col min="4" max="4" width="12.85546875" customWidth="1"/>
    <col min="5" max="5" width="12.28515625" customWidth="1"/>
    <col min="6" max="6" width="12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/>
      <c r="D3" s="2"/>
      <c r="E3" s="2"/>
      <c r="F3" s="2"/>
      <c r="G3" s="2"/>
      <c r="H3" s="2">
        <v>1590</v>
      </c>
      <c r="I3" s="2">
        <v>10</v>
      </c>
      <c r="J3" s="2">
        <f>H3-I3</f>
        <v>1580</v>
      </c>
      <c r="K3" s="3">
        <f>G3/J3</f>
        <v>0</v>
      </c>
      <c r="L3" s="2" t="s">
        <v>18</v>
      </c>
    </row>
    <row r="4" spans="1:12">
      <c r="A4" s="2" t="s">
        <v>12</v>
      </c>
      <c r="B4" s="2" t="s">
        <v>19</v>
      </c>
      <c r="C4" s="2"/>
      <c r="D4" s="2"/>
      <c r="E4" s="2"/>
      <c r="F4" s="2"/>
      <c r="G4" s="3"/>
      <c r="H4" s="2">
        <v>3180</v>
      </c>
      <c r="I4" s="2">
        <v>10</v>
      </c>
      <c r="J4" s="2">
        <f t="shared" ref="J4:J8" si="0">H4-I4</f>
        <v>3170</v>
      </c>
      <c r="K4" s="3">
        <f t="shared" ref="K4:K8" si="1">G4/J4</f>
        <v>0</v>
      </c>
      <c r="L4" s="2" t="s">
        <v>18</v>
      </c>
    </row>
    <row r="5" spans="1:12">
      <c r="A5" s="2" t="s">
        <v>24</v>
      </c>
      <c r="B5" s="2" t="s">
        <v>13</v>
      </c>
      <c r="C5" s="2"/>
      <c r="D5" s="2"/>
      <c r="E5" s="2" t="s">
        <v>26</v>
      </c>
      <c r="F5" s="2" t="s">
        <v>26</v>
      </c>
      <c r="G5" s="2"/>
      <c r="H5" s="2">
        <v>1590</v>
      </c>
      <c r="I5" s="2">
        <v>8</v>
      </c>
      <c r="J5" s="2">
        <f t="shared" si="0"/>
        <v>1582</v>
      </c>
      <c r="K5" s="3">
        <f t="shared" si="1"/>
        <v>0</v>
      </c>
      <c r="L5" s="2" t="s">
        <v>18</v>
      </c>
    </row>
    <row r="6" spans="1:12">
      <c r="A6" s="2" t="s">
        <v>24</v>
      </c>
      <c r="B6" s="2" t="s">
        <v>19</v>
      </c>
      <c r="C6" s="2"/>
      <c r="D6" s="2"/>
      <c r="E6" s="2" t="s">
        <v>26</v>
      </c>
      <c r="F6" s="2" t="s">
        <v>26</v>
      </c>
      <c r="G6" s="2"/>
      <c r="H6" s="2">
        <v>3180</v>
      </c>
      <c r="I6" s="2">
        <v>8</v>
      </c>
      <c r="J6" s="2">
        <f t="shared" si="0"/>
        <v>3172</v>
      </c>
      <c r="K6" s="3">
        <f t="shared" si="1"/>
        <v>0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/>
      <c r="H7" s="2">
        <v>1590</v>
      </c>
      <c r="I7" s="2">
        <v>6</v>
      </c>
      <c r="J7" s="2">
        <f t="shared" si="0"/>
        <v>1584</v>
      </c>
      <c r="K7" s="3">
        <f t="shared" si="1"/>
        <v>0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3"/>
      <c r="H8" s="2">
        <v>3180</v>
      </c>
      <c r="I8" s="2">
        <v>6</v>
      </c>
      <c r="J8" s="2">
        <f t="shared" si="0"/>
        <v>3174</v>
      </c>
      <c r="K8" s="3">
        <f t="shared" si="1"/>
        <v>0</v>
      </c>
      <c r="L8" s="2" t="s">
        <v>18</v>
      </c>
    </row>
    <row r="9" spans="1:12">
      <c r="A9" s="2"/>
      <c r="B9" s="2"/>
    </row>
    <row r="10" spans="1:12" ht="45" customHeight="1">
      <c r="A10" s="4" t="s">
        <v>109</v>
      </c>
    </row>
    <row r="11" spans="1:12">
      <c r="A11" s="6" t="s">
        <v>111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EF66-8F61-402B-B405-2B2F437CDB71}">
  <dimension ref="A2:M11"/>
  <sheetViews>
    <sheetView zoomScaleNormal="85" workbookViewId="0">
      <selection activeCell="D3" sqref="D3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 t="s">
        <v>144</v>
      </c>
      <c r="E3" s="2" t="s">
        <v>145</v>
      </c>
      <c r="F3" s="2" t="s">
        <v>146</v>
      </c>
      <c r="G3" s="2" t="s">
        <v>147</v>
      </c>
      <c r="H3" s="2">
        <v>5961.7</v>
      </c>
      <c r="I3" s="2">
        <v>4770</v>
      </c>
      <c r="J3" s="2">
        <v>10</v>
      </c>
      <c r="K3" s="2">
        <f>I3-J3</f>
        <v>4760</v>
      </c>
      <c r="L3" s="3">
        <f>H3/K3</f>
        <v>1.2524579831932772</v>
      </c>
      <c r="M3" s="2" t="s">
        <v>18</v>
      </c>
    </row>
    <row r="4" spans="1:13">
      <c r="A4" s="2" t="s">
        <v>12</v>
      </c>
      <c r="B4" s="2" t="s">
        <v>148</v>
      </c>
      <c r="C4" s="2" t="s">
        <v>143</v>
      </c>
      <c r="D4" s="2" t="s">
        <v>25</v>
      </c>
      <c r="E4" s="2" t="s">
        <v>149</v>
      </c>
      <c r="F4" s="2" t="s">
        <v>150</v>
      </c>
      <c r="G4" s="2" t="s">
        <v>151</v>
      </c>
      <c r="H4" s="2">
        <v>4799.2</v>
      </c>
      <c r="I4" s="2">
        <v>4692</v>
      </c>
      <c r="J4" s="2">
        <v>10</v>
      </c>
      <c r="K4" s="2">
        <f t="shared" ref="K4:K8" si="0">I4-J4</f>
        <v>4682</v>
      </c>
      <c r="L4" s="3">
        <f t="shared" ref="L4:L8" si="1">H4/K4</f>
        <v>1.0250320375907731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 t="s">
        <v>144</v>
      </c>
      <c r="E5" s="2" t="s">
        <v>153</v>
      </c>
      <c r="F5" s="2" t="s">
        <v>154</v>
      </c>
      <c r="G5" s="2" t="s">
        <v>155</v>
      </c>
      <c r="H5" s="3">
        <v>4655.2</v>
      </c>
      <c r="I5" s="2">
        <v>4596</v>
      </c>
      <c r="J5" s="2">
        <v>10</v>
      </c>
      <c r="K5" s="2">
        <f t="shared" si="0"/>
        <v>4586</v>
      </c>
      <c r="L5" s="3">
        <f t="shared" si="1"/>
        <v>1.0150894025294375</v>
      </c>
      <c r="M5" s="2" t="s">
        <v>18</v>
      </c>
    </row>
    <row r="6" spans="1:13">
      <c r="A6" s="2" t="s">
        <v>24</v>
      </c>
      <c r="B6" s="2" t="s">
        <v>142</v>
      </c>
      <c r="C6" s="2" t="s">
        <v>143</v>
      </c>
      <c r="D6" s="2" t="s">
        <v>156</v>
      </c>
      <c r="E6" s="2" t="s">
        <v>157</v>
      </c>
      <c r="F6" s="2" t="s">
        <v>26</v>
      </c>
      <c r="G6" s="2" t="s">
        <v>26</v>
      </c>
      <c r="H6" s="2">
        <v>6260.6</v>
      </c>
      <c r="I6" s="2">
        <v>4770</v>
      </c>
      <c r="J6" s="2">
        <v>8</v>
      </c>
      <c r="K6" s="2">
        <f t="shared" si="0"/>
        <v>4762</v>
      </c>
      <c r="L6" s="3">
        <f t="shared" si="1"/>
        <v>1.31469970600588</v>
      </c>
      <c r="M6" s="2" t="s">
        <v>18</v>
      </c>
    </row>
    <row r="7" spans="1:13">
      <c r="A7" s="2" t="s">
        <v>24</v>
      </c>
      <c r="B7" s="2" t="s">
        <v>148</v>
      </c>
      <c r="C7" s="2" t="s">
        <v>143</v>
      </c>
      <c r="D7" s="2" t="s">
        <v>158</v>
      </c>
      <c r="E7" s="2" t="s">
        <v>159</v>
      </c>
      <c r="F7" s="2" t="s">
        <v>26</v>
      </c>
      <c r="G7" s="2" t="s">
        <v>26</v>
      </c>
      <c r="H7" s="2">
        <v>4937.8999999999996</v>
      </c>
      <c r="I7" s="2">
        <v>4692</v>
      </c>
      <c r="J7" s="2">
        <v>8</v>
      </c>
      <c r="K7" s="2">
        <f t="shared" si="0"/>
        <v>4684</v>
      </c>
      <c r="L7" s="3">
        <f t="shared" si="1"/>
        <v>1.0542058070025619</v>
      </c>
      <c r="M7" s="2" t="s">
        <v>18</v>
      </c>
    </row>
    <row r="8" spans="1:13">
      <c r="A8" s="2" t="s">
        <v>24</v>
      </c>
      <c r="B8" s="2" t="s">
        <v>152</v>
      </c>
      <c r="C8" s="2" t="s">
        <v>143</v>
      </c>
      <c r="D8" s="2" t="s">
        <v>160</v>
      </c>
      <c r="E8" s="2" t="s">
        <v>159</v>
      </c>
      <c r="F8" s="2" t="s">
        <v>26</v>
      </c>
      <c r="G8" s="2" t="s">
        <v>26</v>
      </c>
      <c r="H8" s="2">
        <v>4699.1000000000004</v>
      </c>
      <c r="I8" s="2">
        <v>4596</v>
      </c>
      <c r="J8" s="2">
        <v>8</v>
      </c>
      <c r="K8" s="2">
        <f t="shared" si="0"/>
        <v>4588</v>
      </c>
      <c r="L8" s="3">
        <f t="shared" si="1"/>
        <v>1.0242153443766349</v>
      </c>
      <c r="M8" s="2" t="s">
        <v>18</v>
      </c>
    </row>
    <row r="9" spans="1:13">
      <c r="A9" s="2"/>
      <c r="B9" s="2"/>
      <c r="C9" s="2"/>
    </row>
    <row r="10" spans="1:13" ht="45" customHeight="1">
      <c r="A10" s="4" t="s">
        <v>109</v>
      </c>
      <c r="B10" s="4"/>
    </row>
    <row r="11" spans="1:13">
      <c r="A11" s="6" t="s">
        <v>111</v>
      </c>
      <c r="B11" s="6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0244-C48E-4ED5-80EC-4701430187D7}">
  <dimension ref="A2:M11"/>
  <sheetViews>
    <sheetView zoomScaleNormal="85" workbookViewId="0">
      <selection activeCell="D13" sqref="D13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5703125" customWidth="1"/>
    <col min="5" max="5" width="12.85546875" customWidth="1"/>
    <col min="6" max="6" width="13.42578125" customWidth="1"/>
    <col min="7" max="7" width="16.5703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 t="s">
        <v>161</v>
      </c>
      <c r="E3" s="2" t="s">
        <v>162</v>
      </c>
      <c r="F3" s="2" t="s">
        <v>163</v>
      </c>
      <c r="G3" s="2" t="s">
        <v>164</v>
      </c>
      <c r="H3" s="2">
        <v>5222.5</v>
      </c>
      <c r="I3" s="2">
        <v>4770</v>
      </c>
      <c r="J3" s="2">
        <v>12</v>
      </c>
      <c r="K3" s="2">
        <f>I3-J3</f>
        <v>4758</v>
      </c>
      <c r="L3" s="3">
        <f>H3/K3</f>
        <v>1.0976250525430853</v>
      </c>
      <c r="M3" s="2" t="s">
        <v>18</v>
      </c>
    </row>
    <row r="4" spans="1:13">
      <c r="A4" s="2" t="s">
        <v>12</v>
      </c>
      <c r="B4" s="2" t="s">
        <v>148</v>
      </c>
      <c r="C4" s="2" t="s">
        <v>143</v>
      </c>
      <c r="D4" s="2" t="s">
        <v>165</v>
      </c>
      <c r="E4" s="2" t="s">
        <v>166</v>
      </c>
      <c r="F4" s="2" t="s">
        <v>80</v>
      </c>
      <c r="G4" s="2" t="s">
        <v>167</v>
      </c>
      <c r="H4" s="2">
        <v>4742.3999999999996</v>
      </c>
      <c r="I4" s="2">
        <v>4692</v>
      </c>
      <c r="J4" s="2">
        <v>12</v>
      </c>
      <c r="K4" s="2">
        <f t="shared" ref="K4:K8" si="0">I4-J4</f>
        <v>4680</v>
      </c>
      <c r="L4" s="3">
        <f t="shared" ref="L4:L8" si="1">H4/K4</f>
        <v>1.0133333333333332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 t="s">
        <v>144</v>
      </c>
      <c r="E5" s="2" t="s">
        <v>149</v>
      </c>
      <c r="F5" s="2" t="s">
        <v>168</v>
      </c>
      <c r="G5" s="2" t="s">
        <v>169</v>
      </c>
      <c r="H5" s="3">
        <v>4644.5</v>
      </c>
      <c r="I5" s="2">
        <v>4596</v>
      </c>
      <c r="J5" s="2">
        <v>12</v>
      </c>
      <c r="K5" s="2">
        <f t="shared" si="0"/>
        <v>4584</v>
      </c>
      <c r="L5" s="3">
        <f t="shared" si="1"/>
        <v>1.0131980802792322</v>
      </c>
      <c r="M5" s="2" t="s">
        <v>18</v>
      </c>
    </row>
    <row r="6" spans="1:13">
      <c r="A6" s="2" t="s">
        <v>24</v>
      </c>
      <c r="B6" s="2" t="s">
        <v>142</v>
      </c>
      <c r="C6" s="2" t="s">
        <v>143</v>
      </c>
      <c r="D6" s="2" t="s">
        <v>158</v>
      </c>
      <c r="E6" s="2" t="s">
        <v>170</v>
      </c>
      <c r="F6" s="2" t="s">
        <v>26</v>
      </c>
      <c r="G6" s="2" t="s">
        <v>26</v>
      </c>
      <c r="H6" s="2">
        <v>5251.6</v>
      </c>
      <c r="I6" s="2">
        <v>4770</v>
      </c>
      <c r="J6" s="2">
        <v>10</v>
      </c>
      <c r="K6" s="2">
        <f t="shared" si="0"/>
        <v>4760</v>
      </c>
      <c r="L6" s="3">
        <f t="shared" si="1"/>
        <v>1.1032773109243699</v>
      </c>
      <c r="M6" s="2" t="s">
        <v>18</v>
      </c>
    </row>
    <row r="7" spans="1:13">
      <c r="A7" s="2" t="s">
        <v>24</v>
      </c>
      <c r="B7" s="2" t="s">
        <v>148</v>
      </c>
      <c r="C7" s="2" t="s">
        <v>143</v>
      </c>
      <c r="D7" s="2" t="s">
        <v>160</v>
      </c>
      <c r="E7" s="2" t="s">
        <v>170</v>
      </c>
      <c r="F7" s="2" t="s">
        <v>26</v>
      </c>
      <c r="G7" s="2" t="s">
        <v>26</v>
      </c>
      <c r="H7" s="2">
        <v>4777</v>
      </c>
      <c r="I7" s="2">
        <v>4692</v>
      </c>
      <c r="J7" s="2">
        <v>10</v>
      </c>
      <c r="K7" s="2">
        <f t="shared" si="0"/>
        <v>4682</v>
      </c>
      <c r="L7" s="3">
        <f t="shared" si="1"/>
        <v>1.0202904741563434</v>
      </c>
      <c r="M7" s="2" t="s">
        <v>18</v>
      </c>
    </row>
    <row r="8" spans="1:13">
      <c r="A8" s="2" t="s">
        <v>24</v>
      </c>
      <c r="B8" s="2" t="s">
        <v>152</v>
      </c>
      <c r="C8" s="2" t="s">
        <v>143</v>
      </c>
      <c r="D8" s="11" t="s">
        <v>171</v>
      </c>
      <c r="E8" s="11" t="s">
        <v>172</v>
      </c>
      <c r="F8" s="2" t="s">
        <v>26</v>
      </c>
      <c r="G8" s="2" t="s">
        <v>26</v>
      </c>
      <c r="H8" s="2">
        <v>4656.8999999999996</v>
      </c>
      <c r="I8" s="2">
        <v>4596</v>
      </c>
      <c r="J8" s="2">
        <v>10</v>
      </c>
      <c r="K8" s="2">
        <f t="shared" si="0"/>
        <v>4586</v>
      </c>
      <c r="L8" s="3">
        <f t="shared" si="1"/>
        <v>1.0154600959441777</v>
      </c>
      <c r="M8" s="2" t="s">
        <v>18</v>
      </c>
    </row>
    <row r="9" spans="1:13">
      <c r="A9" s="2"/>
      <c r="B9" s="2"/>
      <c r="C9" s="2"/>
    </row>
    <row r="10" spans="1:13" ht="45" customHeight="1">
      <c r="A10" s="4" t="s">
        <v>109</v>
      </c>
      <c r="B10" s="4"/>
    </row>
    <row r="11" spans="1:13">
      <c r="A11" s="6" t="s">
        <v>111</v>
      </c>
      <c r="B11" s="6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A5F6-1597-4C10-9DD0-36669E96782C}">
  <dimension ref="A2:M11"/>
  <sheetViews>
    <sheetView zoomScaleNormal="85" workbookViewId="0">
      <selection activeCell="E14" sqref="E14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2.28515625" customWidth="1"/>
    <col min="5" max="5" width="12.85546875" customWidth="1"/>
    <col min="6" max="6" width="12.28515625" customWidth="1"/>
    <col min="7" max="7" width="12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 t="s">
        <v>156</v>
      </c>
      <c r="E3" s="2" t="s">
        <v>173</v>
      </c>
      <c r="F3" s="2" t="s">
        <v>174</v>
      </c>
      <c r="G3" s="2" t="s">
        <v>175</v>
      </c>
      <c r="H3" s="2">
        <v>5028</v>
      </c>
      <c r="I3" s="2">
        <v>4770</v>
      </c>
      <c r="J3" s="2">
        <v>13</v>
      </c>
      <c r="K3" s="2">
        <f>I3-J3</f>
        <v>4757</v>
      </c>
      <c r="L3" s="3">
        <f>H3/K3</f>
        <v>1.0569686777380702</v>
      </c>
      <c r="M3" s="2" t="s">
        <v>18</v>
      </c>
    </row>
    <row r="4" spans="1:13">
      <c r="A4" s="2" t="s">
        <v>12</v>
      </c>
      <c r="B4" s="2" t="s">
        <v>148</v>
      </c>
      <c r="C4" s="2" t="s">
        <v>143</v>
      </c>
      <c r="D4" s="2" t="s">
        <v>144</v>
      </c>
      <c r="E4" s="2" t="s">
        <v>159</v>
      </c>
      <c r="F4" s="2" t="s">
        <v>176</v>
      </c>
      <c r="G4" s="2" t="s">
        <v>177</v>
      </c>
      <c r="H4" s="2">
        <v>4742.5</v>
      </c>
      <c r="I4" s="2">
        <v>4692</v>
      </c>
      <c r="J4" s="2">
        <v>13</v>
      </c>
      <c r="K4" s="2">
        <f t="shared" ref="K4:K8" si="0">I4-J4</f>
        <v>4679</v>
      </c>
      <c r="L4" s="3">
        <f t="shared" ref="L4:L8" si="1">H4/K4</f>
        <v>1.0135712759136568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 t="s">
        <v>144</v>
      </c>
      <c r="E5" s="2" t="s">
        <v>162</v>
      </c>
      <c r="F5" s="2" t="s">
        <v>178</v>
      </c>
      <c r="G5" s="2" t="s">
        <v>179</v>
      </c>
      <c r="H5" s="10">
        <v>4644.7</v>
      </c>
      <c r="I5" s="2">
        <v>4596</v>
      </c>
      <c r="J5" s="2">
        <v>13</v>
      </c>
      <c r="K5" s="2">
        <f t="shared" si="0"/>
        <v>4583</v>
      </c>
      <c r="L5" s="3">
        <f t="shared" si="1"/>
        <v>1.0134627972943486</v>
      </c>
      <c r="M5" s="2" t="s">
        <v>18</v>
      </c>
    </row>
    <row r="6" spans="1:13">
      <c r="A6" s="2" t="s">
        <v>24</v>
      </c>
      <c r="B6" s="2" t="s">
        <v>142</v>
      </c>
      <c r="C6" s="2" t="s">
        <v>143</v>
      </c>
      <c r="D6" s="2" t="s">
        <v>180</v>
      </c>
      <c r="E6" s="2" t="s">
        <v>181</v>
      </c>
      <c r="F6" s="2" t="s">
        <v>26</v>
      </c>
      <c r="G6" s="2" t="s">
        <v>26</v>
      </c>
      <c r="H6" s="2">
        <v>5063</v>
      </c>
      <c r="I6" s="2">
        <v>4770</v>
      </c>
      <c r="J6" s="2">
        <v>11</v>
      </c>
      <c r="K6" s="2">
        <f t="shared" si="0"/>
        <v>4759</v>
      </c>
      <c r="L6" s="3">
        <f t="shared" si="1"/>
        <v>1.0638789661693633</v>
      </c>
      <c r="M6" s="2" t="s">
        <v>18</v>
      </c>
    </row>
    <row r="7" spans="1:13">
      <c r="A7" s="2" t="s">
        <v>24</v>
      </c>
      <c r="B7" s="2" t="s">
        <v>148</v>
      </c>
      <c r="C7" s="2" t="s">
        <v>143</v>
      </c>
      <c r="D7" s="2" t="s">
        <v>160</v>
      </c>
      <c r="E7" s="2" t="s">
        <v>181</v>
      </c>
      <c r="F7" s="2" t="s">
        <v>26</v>
      </c>
      <c r="G7" s="2" t="s">
        <v>26</v>
      </c>
      <c r="H7" s="2">
        <v>4747.3999999999996</v>
      </c>
      <c r="I7" s="2">
        <v>4692</v>
      </c>
      <c r="J7" s="2">
        <v>11</v>
      </c>
      <c r="K7" s="2">
        <f t="shared" si="0"/>
        <v>4681</v>
      </c>
      <c r="L7" s="3">
        <f t="shared" si="1"/>
        <v>1.0141850032044435</v>
      </c>
      <c r="M7" s="2" t="s">
        <v>18</v>
      </c>
    </row>
    <row r="8" spans="1:13">
      <c r="A8" s="2" t="s">
        <v>24</v>
      </c>
      <c r="B8" s="2" t="s">
        <v>152</v>
      </c>
      <c r="C8" s="2" t="s">
        <v>143</v>
      </c>
      <c r="D8" s="2" t="s">
        <v>160</v>
      </c>
      <c r="E8" s="2" t="s">
        <v>157</v>
      </c>
      <c r="F8" s="2" t="s">
        <v>26</v>
      </c>
      <c r="G8" s="2" t="s">
        <v>26</v>
      </c>
      <c r="H8" s="2">
        <v>4647.7</v>
      </c>
      <c r="I8" s="2">
        <v>4596</v>
      </c>
      <c r="J8" s="2">
        <v>11</v>
      </c>
      <c r="K8" s="2">
        <f t="shared" si="0"/>
        <v>4585</v>
      </c>
      <c r="L8" s="3">
        <f t="shared" si="1"/>
        <v>1.0136750272628134</v>
      </c>
      <c r="M8" s="2" t="s">
        <v>18</v>
      </c>
    </row>
    <row r="9" spans="1:13">
      <c r="A9" s="2"/>
      <c r="B9" s="2"/>
      <c r="C9" s="2"/>
    </row>
    <row r="10" spans="1:13" ht="45" customHeight="1">
      <c r="A10" s="4" t="s">
        <v>109</v>
      </c>
      <c r="B10" s="4"/>
    </row>
    <row r="11" spans="1:13">
      <c r="A11" s="6" t="s">
        <v>111</v>
      </c>
      <c r="B11" s="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0D1C-4E16-4C47-9556-4CB7898348F8}">
  <dimension ref="A2:L12"/>
  <sheetViews>
    <sheetView workbookViewId="0">
      <selection activeCell="A17" sqref="A17"/>
    </sheetView>
  </sheetViews>
  <sheetFormatPr defaultRowHeight="14.45"/>
  <cols>
    <col min="1" max="1" width="26.85546875" customWidth="1"/>
    <col min="2" max="2" width="15.42578125" customWidth="1"/>
    <col min="3" max="3" width="17.7109375" customWidth="1"/>
    <col min="4" max="4" width="20.140625" customWidth="1"/>
    <col min="5" max="5" width="14.28515625" customWidth="1"/>
    <col min="6" max="6" width="20.28515625" customWidth="1"/>
    <col min="7" max="7" width="11.42578125" customWidth="1"/>
    <col min="8" max="8" width="10.85546875" customWidth="1"/>
    <col min="9" max="9" width="31.5703125" customWidth="1"/>
    <col min="10" max="10" width="19.7109375" customWidth="1"/>
    <col min="11" max="11" width="20.42578125" customWidth="1"/>
    <col min="12" max="12" width="23.57031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32</v>
      </c>
      <c r="D3" s="2" t="s">
        <v>33</v>
      </c>
      <c r="E3" s="2" t="s">
        <v>34</v>
      </c>
      <c r="F3" s="2" t="s">
        <v>25</v>
      </c>
      <c r="G3" s="2">
        <v>1954.74</v>
      </c>
      <c r="H3" s="2">
        <v>1590</v>
      </c>
      <c r="I3" s="2">
        <v>8</v>
      </c>
      <c r="J3" s="2">
        <f>H3-I3</f>
        <v>1582</v>
      </c>
      <c r="K3" s="3">
        <f>G3/J3</f>
        <v>1.2356131479140329</v>
      </c>
      <c r="L3" s="2" t="s">
        <v>18</v>
      </c>
    </row>
    <row r="4" spans="1:12">
      <c r="A4" s="2" t="s">
        <v>12</v>
      </c>
      <c r="B4" s="2" t="s">
        <v>19</v>
      </c>
      <c r="C4" s="2" t="s">
        <v>35</v>
      </c>
      <c r="D4" s="2" t="s">
        <v>36</v>
      </c>
      <c r="E4" s="2" t="s">
        <v>37</v>
      </c>
      <c r="F4" s="2" t="s">
        <v>38</v>
      </c>
      <c r="G4" s="2">
        <v>-2079447.24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-655.56344262295079</v>
      </c>
      <c r="L4" s="2" t="s">
        <v>39</v>
      </c>
    </row>
    <row r="5" spans="1:12">
      <c r="A5" s="2" t="s">
        <v>24</v>
      </c>
      <c r="B5" s="2" t="s">
        <v>13</v>
      </c>
      <c r="C5" s="2" t="s">
        <v>40</v>
      </c>
      <c r="D5" s="2" t="s">
        <v>41</v>
      </c>
      <c r="E5" s="2" t="s">
        <v>26</v>
      </c>
      <c r="F5" s="2" t="s">
        <v>26</v>
      </c>
      <c r="G5" s="2">
        <v>1991.73</v>
      </c>
      <c r="H5" s="2">
        <v>1590</v>
      </c>
      <c r="I5" s="2">
        <v>6</v>
      </c>
      <c r="J5" s="2">
        <f t="shared" si="0"/>
        <v>1584</v>
      </c>
      <c r="K5" s="3">
        <f t="shared" si="1"/>
        <v>1.257405303030303</v>
      </c>
      <c r="L5" s="2" t="s">
        <v>18</v>
      </c>
    </row>
    <row r="6" spans="1:12">
      <c r="A6" s="2" t="s">
        <v>24</v>
      </c>
      <c r="B6" s="2" t="s">
        <v>19</v>
      </c>
      <c r="C6" s="2" t="s">
        <v>42</v>
      </c>
      <c r="D6" s="2" t="s">
        <v>43</v>
      </c>
      <c r="E6" s="2" t="s">
        <v>26</v>
      </c>
      <c r="F6" s="2" t="s">
        <v>26</v>
      </c>
      <c r="G6" s="2">
        <v>-11664.57</v>
      </c>
      <c r="H6" s="2">
        <v>3180</v>
      </c>
      <c r="I6" s="2">
        <v>6</v>
      </c>
      <c r="J6" s="2">
        <f t="shared" si="0"/>
        <v>3174</v>
      </c>
      <c r="K6" s="3">
        <f t="shared" si="1"/>
        <v>-3.6750378071833647</v>
      </c>
      <c r="L6" s="2" t="s">
        <v>39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1992.17</v>
      </c>
      <c r="H7" s="2">
        <v>1590</v>
      </c>
      <c r="I7" s="2">
        <v>4</v>
      </c>
      <c r="J7" s="2">
        <f t="shared" si="0"/>
        <v>1586</v>
      </c>
      <c r="K7" s="3">
        <f t="shared" si="1"/>
        <v>1.2560970996216898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-2157.3000000000002</v>
      </c>
      <c r="H8" s="2">
        <v>3180</v>
      </c>
      <c r="I8" s="2">
        <v>4</v>
      </c>
      <c r="J8" s="2">
        <f t="shared" si="0"/>
        <v>3176</v>
      </c>
      <c r="K8" s="3">
        <f t="shared" si="1"/>
        <v>-0.67925062972292194</v>
      </c>
      <c r="L8" s="2" t="s">
        <v>44</v>
      </c>
    </row>
    <row r="9" spans="1:12">
      <c r="A9" s="2"/>
    </row>
    <row r="10" spans="1:12" ht="48" customHeight="1">
      <c r="A10" s="4" t="s">
        <v>45</v>
      </c>
    </row>
    <row r="11" spans="1:12">
      <c r="A11" s="5" t="s">
        <v>46</v>
      </c>
    </row>
    <row r="12" spans="1:12">
      <c r="A12" s="2" t="s">
        <v>47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6064-84E2-47E0-A7B0-8891E406E683}">
  <dimension ref="A2:M11"/>
  <sheetViews>
    <sheetView zoomScaleNormal="85" workbookViewId="0">
      <selection activeCell="E11" sqref="E11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 t="s">
        <v>182</v>
      </c>
      <c r="E3" s="2" t="s">
        <v>183</v>
      </c>
      <c r="F3" s="2" t="s">
        <v>184</v>
      </c>
      <c r="G3" s="2" t="s">
        <v>48</v>
      </c>
      <c r="H3" s="2">
        <v>6385.8</v>
      </c>
      <c r="I3" s="2">
        <v>4770</v>
      </c>
      <c r="J3" s="2">
        <v>10</v>
      </c>
      <c r="K3" s="2">
        <f>I3-J3</f>
        <v>4760</v>
      </c>
      <c r="L3" s="3">
        <f>H3/K3</f>
        <v>1.3415546218487395</v>
      </c>
      <c r="M3" s="2" t="s">
        <v>18</v>
      </c>
    </row>
    <row r="4" spans="1:13">
      <c r="A4" s="13" t="s">
        <v>12</v>
      </c>
      <c r="B4" s="13" t="s">
        <v>148</v>
      </c>
      <c r="C4" s="13" t="s">
        <v>143</v>
      </c>
      <c r="D4" s="14" t="s">
        <v>185</v>
      </c>
      <c r="E4" s="14" t="s">
        <v>186</v>
      </c>
      <c r="F4" s="14" t="s">
        <v>187</v>
      </c>
      <c r="G4" s="14" t="s">
        <v>188</v>
      </c>
      <c r="H4" s="15">
        <v>4984.8999999999996</v>
      </c>
      <c r="I4" s="16">
        <v>4692</v>
      </c>
      <c r="J4" s="16">
        <v>10</v>
      </c>
      <c r="K4" s="2">
        <f t="shared" ref="K4:K8" si="0">I4-J4</f>
        <v>4682</v>
      </c>
      <c r="L4" s="17">
        <f t="shared" ref="L4:L8" si="1">H4/K4</f>
        <v>1.0646945749679624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12"/>
      <c r="G5" s="12"/>
      <c r="H5" s="10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832F-5FA4-4C4A-98A4-62780D689B49}">
  <dimension ref="A2:M11"/>
  <sheetViews>
    <sheetView zoomScaleNormal="85" workbookViewId="0">
      <selection activeCell="J11" sqref="J11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" t="s">
        <v>191</v>
      </c>
      <c r="E4" s="2" t="s">
        <v>192</v>
      </c>
      <c r="F4" s="2" t="s">
        <v>193</v>
      </c>
      <c r="G4" s="2" t="s">
        <v>194</v>
      </c>
      <c r="H4" s="2">
        <v>4966.7</v>
      </c>
      <c r="I4" s="2">
        <v>4692</v>
      </c>
      <c r="J4" s="2">
        <v>12</v>
      </c>
      <c r="K4" s="2">
        <f t="shared" ref="K4:K8" si="0">I4-J4</f>
        <v>4680</v>
      </c>
      <c r="L4" s="3">
        <f t="shared" ref="L4:L8" si="1">H4/K4</f>
        <v>1.0612606837606837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244-0013-468D-A4EE-4C1D3E856E89}">
  <dimension ref="A2:M11"/>
  <sheetViews>
    <sheetView zoomScaleNormal="85" workbookViewId="0">
      <selection activeCell="J9" sqref="J9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" t="s">
        <v>195</v>
      </c>
      <c r="E4" s="2" t="s">
        <v>196</v>
      </c>
      <c r="F4" s="2" t="s">
        <v>197</v>
      </c>
      <c r="G4" s="2" t="s">
        <v>198</v>
      </c>
      <c r="H4" s="2">
        <v>4967.2</v>
      </c>
      <c r="I4" s="2">
        <v>4692</v>
      </c>
      <c r="J4" s="2">
        <v>12</v>
      </c>
      <c r="K4" s="2">
        <f t="shared" ref="K4:K8" si="0">I4-J4</f>
        <v>4680</v>
      </c>
      <c r="L4" s="3">
        <f t="shared" ref="L4:L8" si="1">H4/K4</f>
        <v>1.0613675213675213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34BC-95A7-43DD-A048-4ED4CBE32148}">
  <dimension ref="A2:M12"/>
  <sheetViews>
    <sheetView zoomScaleNormal="85" workbookViewId="0">
      <selection activeCell="E13" sqref="E13"/>
    </sheetView>
  </sheetViews>
  <sheetFormatPr defaultRowHeight="15"/>
  <cols>
    <col min="1" max="1" width="29.570312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11" t="s">
        <v>199</v>
      </c>
      <c r="E4" s="11"/>
      <c r="F4" s="11"/>
      <c r="G4" s="11"/>
      <c r="H4" s="2"/>
      <c r="I4" s="2"/>
      <c r="J4" s="2"/>
      <c r="K4" s="2">
        <f t="shared" ref="K4:K8" si="0">I4-J4</f>
        <v>0</v>
      </c>
      <c r="L4" s="3" t="e">
        <f t="shared" ref="L4:L8" si="1">H4/K4</f>
        <v>#DIV/0!</v>
      </c>
      <c r="M4" s="2"/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E437-B008-4451-8692-7813B12D1A68}">
  <dimension ref="A2:M12"/>
  <sheetViews>
    <sheetView zoomScaleNormal="85" workbookViewId="0">
      <selection activeCell="G15" sqref="G15"/>
    </sheetView>
  </sheetViews>
  <sheetFormatPr defaultRowHeight="15"/>
  <cols>
    <col min="1" max="1" width="44.2851562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5.710937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0" t="s">
        <v>199</v>
      </c>
      <c r="E4" s="21"/>
      <c r="F4" s="21"/>
      <c r="G4" s="21"/>
      <c r="H4" s="15"/>
      <c r="I4" s="16"/>
      <c r="J4" s="2"/>
      <c r="K4" s="2">
        <f t="shared" ref="K4:K6" si="0">I4-J4</f>
        <v>0</v>
      </c>
      <c r="L4" s="3" t="e">
        <f t="shared" ref="L4:L8" si="1">H4/K4</f>
        <v>#DIV/0!</v>
      </c>
      <c r="M4" s="2"/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ref="K4:K8" si="2">I7-J7</f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2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0048-AB46-4592-91AD-D29EECC27084}">
  <dimension ref="A2:M12"/>
  <sheetViews>
    <sheetView zoomScaleNormal="85" workbookViewId="0">
      <selection activeCell="E12" sqref="E12"/>
    </sheetView>
  </sheetViews>
  <sheetFormatPr defaultRowHeight="15"/>
  <cols>
    <col min="1" max="1" width="30.2851562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5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3" t="s">
        <v>12</v>
      </c>
      <c r="B3" s="13" t="s">
        <v>142</v>
      </c>
      <c r="C3" s="13" t="s">
        <v>143</v>
      </c>
      <c r="D3" s="11" t="s">
        <v>202</v>
      </c>
      <c r="E3" s="11" t="s">
        <v>203</v>
      </c>
      <c r="F3" s="11"/>
      <c r="G3" s="11"/>
      <c r="H3" s="2"/>
      <c r="I3" s="2"/>
      <c r="J3" s="2"/>
      <c r="K3" s="2"/>
      <c r="L3" s="3"/>
      <c r="M3" s="2"/>
    </row>
    <row r="4" spans="1:13">
      <c r="A4" s="13" t="s">
        <v>12</v>
      </c>
      <c r="B4" s="13" t="s">
        <v>148</v>
      </c>
      <c r="C4" s="13" t="s">
        <v>143</v>
      </c>
      <c r="D4" s="11" t="s">
        <v>202</v>
      </c>
      <c r="E4" s="11" t="s">
        <v>203</v>
      </c>
      <c r="F4" s="11"/>
      <c r="G4" s="11"/>
      <c r="H4" s="10"/>
      <c r="I4" s="2"/>
      <c r="J4" s="2"/>
      <c r="K4" s="2">
        <f t="shared" ref="K4:K8" si="0">I4-J4</f>
        <v>0</v>
      </c>
      <c r="L4" s="3" t="e">
        <f t="shared" ref="L4:L8" si="1">H4/K4</f>
        <v>#DIV/0!</v>
      </c>
      <c r="M4" s="2"/>
    </row>
    <row r="5" spans="1:13">
      <c r="A5" s="13" t="s">
        <v>12</v>
      </c>
      <c r="B5" s="13" t="s">
        <v>152</v>
      </c>
      <c r="C5" s="13" t="s">
        <v>143</v>
      </c>
      <c r="D5" s="11" t="s">
        <v>199</v>
      </c>
      <c r="E5" s="11"/>
      <c r="F5" s="11"/>
      <c r="G5" s="11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9320-9BF0-444B-9BAF-E6642A528EF1}">
  <dimension ref="A2:M11"/>
  <sheetViews>
    <sheetView zoomScaleNormal="85" workbookViewId="0">
      <selection activeCell="D11" sqref="D11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" t="s">
        <v>27</v>
      </c>
      <c r="E4" s="2" t="s">
        <v>204</v>
      </c>
      <c r="F4" s="2" t="s">
        <v>205</v>
      </c>
      <c r="G4" s="2" t="s">
        <v>206</v>
      </c>
      <c r="H4" s="2">
        <v>4823.2</v>
      </c>
      <c r="I4" s="2">
        <v>4692</v>
      </c>
      <c r="J4" s="2">
        <v>10</v>
      </c>
      <c r="K4" s="2">
        <f t="shared" ref="K4:K8" si="0">I4-J4</f>
        <v>4682</v>
      </c>
      <c r="L4" s="3">
        <f t="shared" ref="L4:L8" si="1">H4/K4</f>
        <v>1.0301580521144809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92A2-235F-46E9-86A1-5089B3BDDECE}">
  <dimension ref="A2:M11"/>
  <sheetViews>
    <sheetView zoomScaleNormal="85" workbookViewId="0">
      <selection activeCell="C11" sqref="C11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11" t="s">
        <v>199</v>
      </c>
      <c r="E4" s="11"/>
      <c r="F4" s="11"/>
      <c r="G4" s="11"/>
      <c r="H4" s="2"/>
      <c r="I4" s="2"/>
      <c r="J4" s="2"/>
      <c r="K4" s="2">
        <f t="shared" ref="K4:K8" si="0">I4-J4</f>
        <v>0</v>
      </c>
      <c r="L4" s="3" t="e">
        <f t="shared" ref="L4:L8" si="1">H4/K4</f>
        <v>#DIV/0!</v>
      </c>
      <c r="M4" s="2"/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4239-DDEB-4EB3-8746-FF990EC8A82F}">
  <dimension ref="A2:M11"/>
  <sheetViews>
    <sheetView zoomScaleNormal="85" workbookViewId="0">
      <selection activeCell="F15" sqref="F15"/>
    </sheetView>
  </sheetViews>
  <sheetFormatPr defaultRowHeight="15"/>
  <cols>
    <col min="1" max="1" width="26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" t="s">
        <v>207</v>
      </c>
      <c r="E4" s="2" t="s">
        <v>208</v>
      </c>
      <c r="F4" s="2" t="s">
        <v>209</v>
      </c>
      <c r="G4" s="2" t="s">
        <v>210</v>
      </c>
      <c r="H4" s="2">
        <v>4755.3</v>
      </c>
      <c r="I4" s="2">
        <v>4692</v>
      </c>
      <c r="J4" s="2">
        <v>12</v>
      </c>
      <c r="K4" s="2">
        <f t="shared" ref="K4:K8" si="0">I4-J4</f>
        <v>4680</v>
      </c>
      <c r="L4" s="3">
        <f t="shared" ref="L4:L8" si="1">H4/K4</f>
        <v>1.0160897435897436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D00E-CA55-4FB3-8876-1131C56253CB}">
  <dimension ref="A2:M12"/>
  <sheetViews>
    <sheetView zoomScaleNormal="85" workbookViewId="0">
      <selection activeCell="E16" sqref="E16"/>
    </sheetView>
  </sheetViews>
  <sheetFormatPr defaultRowHeight="15"/>
  <cols>
    <col min="1" max="1" width="29.570312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2" t="s">
        <v>211</v>
      </c>
      <c r="E4" s="2" t="s">
        <v>212</v>
      </c>
      <c r="F4" s="2" t="s">
        <v>213</v>
      </c>
      <c r="G4" s="2" t="s">
        <v>214</v>
      </c>
      <c r="H4" s="2">
        <v>4762.5</v>
      </c>
      <c r="I4" s="2">
        <v>4692</v>
      </c>
      <c r="J4" s="2">
        <v>10</v>
      </c>
      <c r="K4" s="2">
        <f t="shared" ref="K4:K8" si="0">I4-J4</f>
        <v>4682</v>
      </c>
      <c r="L4" s="3">
        <f t="shared" ref="L4:L8" si="1">H4/K4</f>
        <v>1.0171935070482701</v>
      </c>
      <c r="M4" s="2" t="s">
        <v>18</v>
      </c>
    </row>
    <row r="5" spans="1:13">
      <c r="A5" s="2" t="s">
        <v>12</v>
      </c>
      <c r="B5" s="2" t="s">
        <v>152</v>
      </c>
      <c r="C5" s="2" t="s">
        <v>143</v>
      </c>
      <c r="D5" s="2"/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7AD2-F4B1-4E9A-AF79-F3A431689B88}">
  <dimension ref="A2:L11"/>
  <sheetViews>
    <sheetView zoomScaleNormal="100" workbookViewId="0">
      <selection activeCell="C18" sqref="C18"/>
    </sheetView>
  </sheetViews>
  <sheetFormatPr defaultRowHeight="14.45"/>
  <cols>
    <col min="1" max="1" width="26.85546875" customWidth="1"/>
    <col min="2" max="2" width="17" customWidth="1"/>
    <col min="3" max="3" width="12.7109375" customWidth="1"/>
    <col min="4" max="4" width="12.28515625" customWidth="1"/>
    <col min="5" max="5" width="12.42578125" customWidth="1"/>
    <col min="6" max="6" width="12.710937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48</v>
      </c>
      <c r="D3" s="2" t="s">
        <v>49</v>
      </c>
      <c r="E3" s="2" t="s">
        <v>50</v>
      </c>
      <c r="F3" s="2" t="s">
        <v>51</v>
      </c>
      <c r="G3" s="2">
        <v>1693.98</v>
      </c>
      <c r="H3" s="2">
        <v>1590</v>
      </c>
      <c r="I3" s="2">
        <v>8</v>
      </c>
      <c r="J3" s="2">
        <f>H3-I3</f>
        <v>1582</v>
      </c>
      <c r="K3" s="3">
        <f>G3/J3</f>
        <v>1.0707838179519595</v>
      </c>
      <c r="L3" s="2" t="s">
        <v>18</v>
      </c>
    </row>
    <row r="4" spans="1:12">
      <c r="A4" s="2" t="s">
        <v>12</v>
      </c>
      <c r="B4" s="2" t="s">
        <v>19</v>
      </c>
      <c r="C4" s="2" t="s">
        <v>52</v>
      </c>
      <c r="D4" s="2" t="s">
        <v>53</v>
      </c>
      <c r="E4" s="2" t="s">
        <v>54</v>
      </c>
      <c r="F4" s="2" t="s">
        <v>55</v>
      </c>
      <c r="G4" s="2">
        <v>3312.33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1.0442402269861286</v>
      </c>
      <c r="L4" s="2" t="s">
        <v>18</v>
      </c>
    </row>
    <row r="5" spans="1:12">
      <c r="A5" s="2" t="s">
        <v>24</v>
      </c>
      <c r="B5" s="2" t="s">
        <v>13</v>
      </c>
      <c r="C5" s="2" t="s">
        <v>25</v>
      </c>
      <c r="D5" s="2" t="s">
        <v>56</v>
      </c>
      <c r="E5" s="2" t="s">
        <v>26</v>
      </c>
      <c r="F5" s="2" t="s">
        <v>26</v>
      </c>
      <c r="G5" s="2">
        <v>1762.28</v>
      </c>
      <c r="H5" s="2">
        <v>1590</v>
      </c>
      <c r="I5" s="2">
        <v>6</v>
      </c>
      <c r="J5" s="2">
        <f t="shared" si="0"/>
        <v>1584</v>
      </c>
      <c r="K5" s="3">
        <f t="shared" si="1"/>
        <v>1.1125505050505051</v>
      </c>
      <c r="L5" s="2" t="s">
        <v>18</v>
      </c>
    </row>
    <row r="6" spans="1:12">
      <c r="A6" s="2" t="s">
        <v>24</v>
      </c>
      <c r="B6" s="2" t="s">
        <v>19</v>
      </c>
      <c r="C6" s="2" t="s">
        <v>27</v>
      </c>
      <c r="D6" s="2" t="s">
        <v>21</v>
      </c>
      <c r="E6" s="2" t="s">
        <v>26</v>
      </c>
      <c r="F6" s="2" t="s">
        <v>26</v>
      </c>
      <c r="G6" s="2">
        <v>3329.45</v>
      </c>
      <c r="H6" s="2">
        <v>3180</v>
      </c>
      <c r="I6" s="2">
        <v>6</v>
      </c>
      <c r="J6" s="2">
        <f t="shared" si="0"/>
        <v>3174</v>
      </c>
      <c r="K6" s="3">
        <f t="shared" si="1"/>
        <v>1.0489760554505356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1763.23</v>
      </c>
      <c r="H7" s="2">
        <v>1590</v>
      </c>
      <c r="I7" s="2">
        <v>4</v>
      </c>
      <c r="J7" s="2">
        <f t="shared" si="0"/>
        <v>1586</v>
      </c>
      <c r="K7" s="3">
        <f t="shared" si="1"/>
        <v>1.1117465321563682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3329.52</v>
      </c>
      <c r="H8" s="2">
        <v>3180</v>
      </c>
      <c r="I8" s="2">
        <v>4</v>
      </c>
      <c r="J8" s="2">
        <f t="shared" si="0"/>
        <v>3176</v>
      </c>
      <c r="K8" s="3">
        <f t="shared" si="1"/>
        <v>1.0483375314861461</v>
      </c>
      <c r="L8" s="2" t="s">
        <v>18</v>
      </c>
    </row>
    <row r="9" spans="1:12">
      <c r="A9" s="2"/>
      <c r="B9" s="2"/>
    </row>
    <row r="10" spans="1:12" ht="45" customHeight="1">
      <c r="A10" s="4" t="s">
        <v>45</v>
      </c>
    </row>
    <row r="11" spans="1:12">
      <c r="A11" s="2" t="s">
        <v>47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1EF-EB8E-4E41-B037-900A68402A66}">
  <dimension ref="A2:M12"/>
  <sheetViews>
    <sheetView tabSelected="1" zoomScaleNormal="85" workbookViewId="0">
      <selection activeCell="I11" sqref="I11"/>
    </sheetView>
  </sheetViews>
  <sheetFormatPr defaultRowHeight="15"/>
  <cols>
    <col min="1" max="1" width="43.4257812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2" t="s">
        <v>12</v>
      </c>
      <c r="B3" s="2" t="s">
        <v>142</v>
      </c>
      <c r="C3" s="2" t="s">
        <v>143</v>
      </c>
      <c r="D3" s="2"/>
      <c r="E3" s="2"/>
      <c r="F3" s="2"/>
      <c r="G3" s="2"/>
      <c r="H3" s="2"/>
      <c r="I3" s="2"/>
      <c r="J3" s="2"/>
      <c r="K3" s="2">
        <f>I3-J3</f>
        <v>0</v>
      </c>
      <c r="L3" s="3" t="e">
        <f>H3/K3</f>
        <v>#DIV/0!</v>
      </c>
      <c r="M3" s="2"/>
    </row>
    <row r="4" spans="1:13">
      <c r="A4" s="13" t="s">
        <v>12</v>
      </c>
      <c r="B4" s="13" t="s">
        <v>148</v>
      </c>
      <c r="C4" s="13" t="s">
        <v>143</v>
      </c>
      <c r="D4" s="11" t="s">
        <v>215</v>
      </c>
      <c r="E4" s="11" t="s">
        <v>216</v>
      </c>
      <c r="F4" s="11" t="s">
        <v>217</v>
      </c>
      <c r="G4" s="11" t="s">
        <v>218</v>
      </c>
      <c r="H4" s="11">
        <v>4744.7</v>
      </c>
      <c r="I4" s="11">
        <v>4692</v>
      </c>
      <c r="J4" s="11">
        <v>12</v>
      </c>
      <c r="K4" s="11">
        <f t="shared" ref="K4:K8" si="0">I4-J4</f>
        <v>4680</v>
      </c>
      <c r="L4" s="19">
        <f t="shared" ref="L4:L8" si="1">H4/K4</f>
        <v>1.0138247863247862</v>
      </c>
      <c r="M4" s="11" t="s">
        <v>18</v>
      </c>
    </row>
    <row r="5" spans="1:13">
      <c r="A5" s="2" t="s">
        <v>12</v>
      </c>
      <c r="B5" s="2" t="s">
        <v>152</v>
      </c>
      <c r="C5" s="2" t="s">
        <v>143</v>
      </c>
      <c r="D5" s="2" t="s">
        <v>219</v>
      </c>
      <c r="E5" s="2"/>
      <c r="F5" s="2"/>
      <c r="G5" s="2"/>
      <c r="H5" s="3"/>
      <c r="I5" s="2"/>
      <c r="J5" s="2"/>
      <c r="K5" s="2">
        <f t="shared" si="0"/>
        <v>0</v>
      </c>
      <c r="L5" s="3" t="e">
        <f t="shared" si="1"/>
        <v>#DIV/0!</v>
      </c>
      <c r="M5" s="2"/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201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D0E-37EE-4D06-9DEA-80776FDA1E62}">
  <dimension ref="A2:M12"/>
  <sheetViews>
    <sheetView zoomScaleNormal="85" workbookViewId="0">
      <selection activeCell="J12" sqref="J12"/>
    </sheetView>
  </sheetViews>
  <sheetFormatPr defaultRowHeight="15"/>
  <cols>
    <col min="1" max="1" width="28.85546875" customWidth="1"/>
    <col min="2" max="2" width="13.42578125" customWidth="1"/>
    <col min="3" max="3" width="17" customWidth="1"/>
    <col min="4" max="4" width="13.42578125" customWidth="1"/>
    <col min="5" max="5" width="13.28515625" customWidth="1"/>
    <col min="6" max="6" width="12.7109375" customWidth="1"/>
    <col min="7" max="7" width="13.42578125" customWidth="1"/>
    <col min="8" max="8" width="13.140625" customWidth="1"/>
    <col min="9" max="9" width="11.7109375" customWidth="1"/>
    <col min="10" max="10" width="32.140625" customWidth="1"/>
    <col min="11" max="11" width="18.85546875" customWidth="1"/>
    <col min="12" max="12" width="19.28515625" customWidth="1"/>
    <col min="13" max="13" width="23.28515625" customWidth="1"/>
  </cols>
  <sheetData>
    <row r="2" spans="1:13" s="1" customFormat="1">
      <c r="A2" s="1" t="s">
        <v>0</v>
      </c>
      <c r="B2" s="1" t="s">
        <v>141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3" t="s">
        <v>12</v>
      </c>
      <c r="B3" s="13" t="s">
        <v>142</v>
      </c>
      <c r="C3" s="13" t="s">
        <v>143</v>
      </c>
      <c r="D3" s="2" t="s">
        <v>220</v>
      </c>
      <c r="E3" s="2" t="s">
        <v>221</v>
      </c>
      <c r="F3" s="2" t="s">
        <v>222</v>
      </c>
      <c r="G3" s="2" t="s">
        <v>223</v>
      </c>
      <c r="H3" s="2">
        <v>5485.6</v>
      </c>
      <c r="I3" s="2">
        <v>4770</v>
      </c>
      <c r="J3" s="2">
        <v>12</v>
      </c>
      <c r="K3" s="2">
        <f>I3-J3</f>
        <v>4758</v>
      </c>
      <c r="L3" s="3">
        <f>H3/K3</f>
        <v>1.1529213955443465</v>
      </c>
      <c r="M3" s="2" t="s">
        <v>18</v>
      </c>
    </row>
    <row r="4" spans="1:13">
      <c r="A4" s="13" t="s">
        <v>12</v>
      </c>
      <c r="B4" s="13" t="s">
        <v>148</v>
      </c>
      <c r="C4" s="13" t="s">
        <v>143</v>
      </c>
      <c r="D4" s="2" t="s">
        <v>215</v>
      </c>
      <c r="E4" s="2" t="s">
        <v>224</v>
      </c>
      <c r="F4" s="2" t="s">
        <v>225</v>
      </c>
      <c r="G4" s="2" t="s">
        <v>226</v>
      </c>
      <c r="H4" s="2">
        <v>4743.7</v>
      </c>
      <c r="I4" s="2">
        <v>4692</v>
      </c>
      <c r="J4" s="2">
        <v>12</v>
      </c>
      <c r="K4" s="2">
        <f t="shared" ref="K4:K8" si="0">I4-J4</f>
        <v>4680</v>
      </c>
      <c r="L4" s="3">
        <f t="shared" ref="L4:L8" si="1">H4/K4</f>
        <v>1.013611111111111</v>
      </c>
      <c r="M4" s="2" t="s">
        <v>18</v>
      </c>
    </row>
    <row r="5" spans="1:13">
      <c r="A5" s="13" t="s">
        <v>12</v>
      </c>
      <c r="B5" s="13" t="s">
        <v>152</v>
      </c>
      <c r="C5" s="13" t="s">
        <v>143</v>
      </c>
      <c r="D5" s="2" t="s">
        <v>215</v>
      </c>
      <c r="E5" s="2" t="s">
        <v>208</v>
      </c>
      <c r="F5" s="2" t="s">
        <v>227</v>
      </c>
      <c r="G5" s="2" t="s">
        <v>228</v>
      </c>
      <c r="H5" s="10">
        <v>4635.3999999999996</v>
      </c>
      <c r="I5" s="2">
        <v>4596</v>
      </c>
      <c r="J5" s="2">
        <v>12</v>
      </c>
      <c r="K5" s="2">
        <f t="shared" si="0"/>
        <v>4584</v>
      </c>
      <c r="L5" s="3">
        <f t="shared" si="1"/>
        <v>1.0112129144851658</v>
      </c>
      <c r="M5" s="2" t="s">
        <v>18</v>
      </c>
    </row>
    <row r="6" spans="1:13">
      <c r="A6" s="2" t="s">
        <v>24</v>
      </c>
      <c r="B6" s="2" t="s">
        <v>142</v>
      </c>
      <c r="C6" s="2" t="s">
        <v>143</v>
      </c>
      <c r="D6" s="2"/>
      <c r="E6" s="2"/>
      <c r="F6" s="2" t="s">
        <v>26</v>
      </c>
      <c r="G6" s="2" t="s">
        <v>26</v>
      </c>
      <c r="H6" s="2"/>
      <c r="I6" s="2"/>
      <c r="J6" s="2"/>
      <c r="K6" s="2">
        <f t="shared" si="0"/>
        <v>0</v>
      </c>
      <c r="L6" s="3" t="e">
        <f t="shared" si="1"/>
        <v>#DIV/0!</v>
      </c>
      <c r="M6" s="2"/>
    </row>
    <row r="7" spans="1:13">
      <c r="A7" s="2" t="s">
        <v>24</v>
      </c>
      <c r="B7" s="2" t="s">
        <v>148</v>
      </c>
      <c r="C7" s="2" t="s">
        <v>143</v>
      </c>
      <c r="D7" s="2"/>
      <c r="E7" s="2"/>
      <c r="F7" s="2" t="s">
        <v>26</v>
      </c>
      <c r="G7" s="2" t="s">
        <v>26</v>
      </c>
      <c r="H7" s="2"/>
      <c r="I7" s="2"/>
      <c r="J7" s="2"/>
      <c r="K7" s="2">
        <f t="shared" si="0"/>
        <v>0</v>
      </c>
      <c r="L7" s="3" t="e">
        <f t="shared" si="1"/>
        <v>#DIV/0!</v>
      </c>
      <c r="M7" s="2"/>
    </row>
    <row r="8" spans="1:13">
      <c r="A8" s="2" t="s">
        <v>24</v>
      </c>
      <c r="B8" s="2" t="s">
        <v>152</v>
      </c>
      <c r="C8" s="2" t="s">
        <v>143</v>
      </c>
      <c r="D8" s="2"/>
      <c r="E8" s="2"/>
      <c r="F8" s="2" t="s">
        <v>26</v>
      </c>
      <c r="G8" s="2" t="s">
        <v>26</v>
      </c>
      <c r="H8" s="2"/>
      <c r="I8" s="2"/>
      <c r="J8" s="2"/>
      <c r="K8" s="2">
        <f t="shared" si="0"/>
        <v>0</v>
      </c>
      <c r="L8" s="3" t="e">
        <f t="shared" si="1"/>
        <v>#DIV/0!</v>
      </c>
      <c r="M8" s="2"/>
    </row>
    <row r="9" spans="1:13">
      <c r="A9" s="2"/>
      <c r="B9" s="2"/>
      <c r="C9" s="2"/>
    </row>
    <row r="10" spans="1:13" ht="45" customHeight="1">
      <c r="A10" s="4" t="s">
        <v>189</v>
      </c>
      <c r="B10" s="4"/>
    </row>
    <row r="11" spans="1:13">
      <c r="A11" s="6" t="s">
        <v>190</v>
      </c>
      <c r="B11" s="6"/>
    </row>
    <row r="12" spans="1:13">
      <c r="A12" s="18" t="s">
        <v>200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D8E6-E255-4167-BB56-2B0A039E8269}">
  <dimension ref="A2:L12"/>
  <sheetViews>
    <sheetView zoomScale="92" zoomScaleNormal="85" workbookViewId="0">
      <selection activeCell="C4" sqref="C4"/>
    </sheetView>
  </sheetViews>
  <sheetFormatPr defaultRowHeight="14.45"/>
  <cols>
    <col min="1" max="1" width="26.85546875" customWidth="1"/>
    <col min="2" max="2" width="17" customWidth="1"/>
    <col min="3" max="4" width="12.7109375" customWidth="1"/>
    <col min="5" max="5" width="12.42578125" customWidth="1"/>
    <col min="6" max="6" width="12.710937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57</v>
      </c>
      <c r="D3" s="2" t="s">
        <v>58</v>
      </c>
      <c r="E3" s="2" t="s">
        <v>59</v>
      </c>
      <c r="F3" s="2" t="s">
        <v>60</v>
      </c>
      <c r="G3" s="2">
        <v>1557</v>
      </c>
      <c r="H3" s="2">
        <v>1590</v>
      </c>
      <c r="I3" s="2">
        <v>8</v>
      </c>
      <c r="J3" s="2">
        <f>H3-I3</f>
        <v>1582</v>
      </c>
      <c r="K3" s="3">
        <f>G3/J3</f>
        <v>0.98419721871049304</v>
      </c>
      <c r="L3" s="2" t="s">
        <v>44</v>
      </c>
    </row>
    <row r="4" spans="1:12">
      <c r="A4" s="2" t="s">
        <v>12</v>
      </c>
      <c r="B4" s="2" t="s">
        <v>19</v>
      </c>
      <c r="C4" s="2"/>
      <c r="D4" s="2"/>
      <c r="E4" s="2"/>
      <c r="F4" s="2"/>
      <c r="G4" s="2"/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0</v>
      </c>
      <c r="L4" s="2"/>
    </row>
    <row r="5" spans="1:12">
      <c r="A5" s="2" t="s">
        <v>24</v>
      </c>
      <c r="B5" s="2" t="s">
        <v>13</v>
      </c>
      <c r="C5" s="2" t="s">
        <v>61</v>
      </c>
      <c r="D5" s="2" t="s">
        <v>58</v>
      </c>
      <c r="E5" s="2" t="s">
        <v>26</v>
      </c>
      <c r="F5" s="2" t="s">
        <v>26</v>
      </c>
      <c r="G5" s="2">
        <v>1567</v>
      </c>
      <c r="H5" s="2">
        <v>1590</v>
      </c>
      <c r="I5" s="2">
        <v>6</v>
      </c>
      <c r="J5" s="2">
        <f t="shared" si="0"/>
        <v>1584</v>
      </c>
      <c r="K5" s="3">
        <f t="shared" si="1"/>
        <v>0.9892676767676768</v>
      </c>
      <c r="L5" s="2" t="s">
        <v>44</v>
      </c>
    </row>
    <row r="6" spans="1:12">
      <c r="A6" s="2" t="s">
        <v>24</v>
      </c>
      <c r="B6" s="2" t="s">
        <v>19</v>
      </c>
      <c r="C6" s="2"/>
      <c r="D6" s="2"/>
      <c r="E6" s="2" t="s">
        <v>26</v>
      </c>
      <c r="F6" s="2" t="s">
        <v>26</v>
      </c>
      <c r="G6" s="2"/>
      <c r="H6" s="2">
        <v>3180</v>
      </c>
      <c r="I6" s="2">
        <v>6</v>
      </c>
      <c r="J6" s="2">
        <f t="shared" si="0"/>
        <v>3174</v>
      </c>
      <c r="K6" s="3">
        <f t="shared" si="1"/>
        <v>0</v>
      </c>
      <c r="L6" s="2"/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1567</v>
      </c>
      <c r="H7" s="2">
        <v>1590</v>
      </c>
      <c r="I7" s="2">
        <v>4</v>
      </c>
      <c r="J7" s="2">
        <f t="shared" si="0"/>
        <v>1586</v>
      </c>
      <c r="K7" s="3">
        <f t="shared" si="1"/>
        <v>0.9880201765447667</v>
      </c>
      <c r="L7" s="2" t="s">
        <v>44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/>
      <c r="H8" s="2">
        <v>3180</v>
      </c>
      <c r="I8" s="2">
        <v>4</v>
      </c>
      <c r="J8" s="2">
        <f t="shared" si="0"/>
        <v>3176</v>
      </c>
      <c r="K8" s="3">
        <f t="shared" si="1"/>
        <v>0</v>
      </c>
      <c r="L8" s="2"/>
    </row>
    <row r="9" spans="1:12">
      <c r="A9" s="2"/>
      <c r="B9" s="2"/>
    </row>
    <row r="10" spans="1:12" ht="45" customHeight="1">
      <c r="A10" s="4" t="s">
        <v>45</v>
      </c>
    </row>
    <row r="11" spans="1:12" s="8" customFormat="1" ht="16.899999999999999" customHeight="1">
      <c r="A11" s="7" t="s">
        <v>62</v>
      </c>
    </row>
    <row r="12" spans="1:12">
      <c r="A12" s="2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75F9-D0A9-4173-A301-DDE10D641609}">
  <dimension ref="A2:L12"/>
  <sheetViews>
    <sheetView workbookViewId="0">
      <selection activeCell="C16" sqref="C16"/>
    </sheetView>
  </sheetViews>
  <sheetFormatPr defaultRowHeight="14.45"/>
  <cols>
    <col min="1" max="1" width="29.85546875" customWidth="1"/>
    <col min="2" max="2" width="15" customWidth="1"/>
    <col min="3" max="3" width="17.7109375" customWidth="1"/>
    <col min="4" max="4" width="21" customWidth="1"/>
    <col min="5" max="5" width="22.5703125" customWidth="1"/>
    <col min="6" max="6" width="30.85546875" customWidth="1"/>
    <col min="7" max="7" width="14.28515625" customWidth="1"/>
    <col min="8" max="8" width="11.7109375" customWidth="1"/>
    <col min="9" max="9" width="31.28515625" customWidth="1"/>
    <col min="10" max="10" width="18.7109375" customWidth="1"/>
    <col min="11" max="11" width="19.85546875" customWidth="1"/>
    <col min="12" max="12" width="23.140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63</v>
      </c>
      <c r="D3" s="2" t="s">
        <v>64</v>
      </c>
      <c r="E3" s="2" t="s">
        <v>65</v>
      </c>
      <c r="F3" s="2" t="s">
        <v>66</v>
      </c>
      <c r="G3" s="2">
        <v>4427.93</v>
      </c>
      <c r="H3" s="2">
        <v>1590</v>
      </c>
      <c r="I3" s="2">
        <v>8</v>
      </c>
      <c r="J3" s="2">
        <f>H3-I3</f>
        <v>1582</v>
      </c>
      <c r="K3" s="3">
        <f>G3/J3</f>
        <v>2.798944374209861</v>
      </c>
      <c r="L3" s="2" t="s">
        <v>18</v>
      </c>
    </row>
    <row r="4" spans="1:12">
      <c r="A4" s="2" t="s">
        <v>12</v>
      </c>
      <c r="B4" s="2" t="s">
        <v>19</v>
      </c>
      <c r="C4" s="2" t="s">
        <v>67</v>
      </c>
      <c r="D4" s="2" t="s">
        <v>68</v>
      </c>
      <c r="E4" s="2" t="s">
        <v>69</v>
      </c>
      <c r="F4" s="2" t="s">
        <v>70</v>
      </c>
      <c r="G4" s="2">
        <v>-85990844688.070007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-27109345.740249056</v>
      </c>
      <c r="L4" s="2" t="s">
        <v>39</v>
      </c>
    </row>
    <row r="5" spans="1:12">
      <c r="A5" s="2" t="s">
        <v>24</v>
      </c>
      <c r="B5" s="2" t="s">
        <v>13</v>
      </c>
      <c r="C5" s="2" t="s">
        <v>71</v>
      </c>
      <c r="D5" s="2" t="s">
        <v>72</v>
      </c>
      <c r="E5" s="2" t="s">
        <v>26</v>
      </c>
      <c r="F5" s="2" t="s">
        <v>26</v>
      </c>
      <c r="G5" s="2">
        <v>4505.92</v>
      </c>
      <c r="H5" s="2">
        <v>1590</v>
      </c>
      <c r="I5" s="2">
        <v>6</v>
      </c>
      <c r="J5" s="2">
        <f t="shared" si="0"/>
        <v>1584</v>
      </c>
      <c r="K5" s="3">
        <f t="shared" si="1"/>
        <v>2.8446464646464649</v>
      </c>
      <c r="L5" s="2" t="s">
        <v>18</v>
      </c>
    </row>
    <row r="6" spans="1:12">
      <c r="A6" s="2" t="s">
        <v>24</v>
      </c>
      <c r="B6" s="2" t="s">
        <v>19</v>
      </c>
      <c r="C6" s="2" t="s">
        <v>73</v>
      </c>
      <c r="D6" s="2" t="s">
        <v>74</v>
      </c>
      <c r="E6" s="2" t="s">
        <v>26</v>
      </c>
      <c r="F6" s="2" t="s">
        <v>26</v>
      </c>
      <c r="G6" s="2">
        <v>-21973.23</v>
      </c>
      <c r="H6" s="2">
        <v>3180</v>
      </c>
      <c r="I6" s="2">
        <v>6</v>
      </c>
      <c r="J6" s="2">
        <f t="shared" si="0"/>
        <v>3174</v>
      </c>
      <c r="K6" s="3">
        <f t="shared" si="1"/>
        <v>-6.9228827977315692</v>
      </c>
      <c r="L6" s="2" t="s">
        <v>39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4507.24</v>
      </c>
      <c r="H7" s="2">
        <v>1590</v>
      </c>
      <c r="I7" s="2">
        <v>4</v>
      </c>
      <c r="J7" s="2">
        <f t="shared" si="0"/>
        <v>1586</v>
      </c>
      <c r="K7" s="3">
        <f t="shared" si="1"/>
        <v>2.8418915510718787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-9595.8700000000008</v>
      </c>
      <c r="H8" s="2">
        <v>3180</v>
      </c>
      <c r="I8" s="2">
        <v>4</v>
      </c>
      <c r="J8" s="2">
        <f t="shared" si="0"/>
        <v>3176</v>
      </c>
      <c r="K8" s="3">
        <f t="shared" si="1"/>
        <v>-3.0213696473551641</v>
      </c>
      <c r="L8" s="2" t="s">
        <v>39</v>
      </c>
    </row>
    <row r="9" spans="1:12">
      <c r="A9" s="2"/>
    </row>
    <row r="10" spans="1:12" ht="32.450000000000003" customHeight="1">
      <c r="A10" s="4" t="s">
        <v>75</v>
      </c>
    </row>
    <row r="11" spans="1:12" ht="16.149999999999999" customHeight="1">
      <c r="A11" s="7" t="s">
        <v>46</v>
      </c>
    </row>
    <row r="12" spans="1:12">
      <c r="A12" s="2" t="s">
        <v>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19D2-4322-48EF-8999-E5721EC9F261}">
  <dimension ref="A2:L11"/>
  <sheetViews>
    <sheetView workbookViewId="0">
      <selection activeCell="C16" sqref="C16"/>
    </sheetView>
  </sheetViews>
  <sheetFormatPr defaultRowHeight="14.45"/>
  <cols>
    <col min="1" max="1" width="26.85546875" customWidth="1"/>
    <col min="2" max="2" width="17" customWidth="1"/>
    <col min="3" max="3" width="12.7109375" customWidth="1"/>
    <col min="4" max="5" width="12.28515625" customWidth="1"/>
    <col min="6" max="6" width="11.710937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60</v>
      </c>
      <c r="D3" s="2" t="s">
        <v>77</v>
      </c>
      <c r="E3" s="2" t="s">
        <v>50</v>
      </c>
      <c r="F3" s="2" t="s">
        <v>78</v>
      </c>
      <c r="G3" s="2">
        <v>1691.21</v>
      </c>
      <c r="H3" s="2">
        <v>1590</v>
      </c>
      <c r="I3" s="2">
        <v>8</v>
      </c>
      <c r="J3" s="2">
        <f>H3-I3</f>
        <v>1582</v>
      </c>
      <c r="K3" s="3">
        <f>G3/J3</f>
        <v>1.0690328697850822</v>
      </c>
      <c r="L3" s="2" t="s">
        <v>18</v>
      </c>
    </row>
    <row r="4" spans="1:12">
      <c r="A4" s="2" t="s">
        <v>12</v>
      </c>
      <c r="B4" s="2" t="s">
        <v>19</v>
      </c>
      <c r="C4" s="2" t="s">
        <v>27</v>
      </c>
      <c r="D4" s="2" t="s">
        <v>79</v>
      </c>
      <c r="E4" s="2" t="s">
        <v>80</v>
      </c>
      <c r="F4" s="2" t="s">
        <v>81</v>
      </c>
      <c r="G4" s="2">
        <v>3320.39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1.0467812105926859</v>
      </c>
      <c r="L4" s="2" t="s">
        <v>18</v>
      </c>
    </row>
    <row r="5" spans="1:12">
      <c r="A5" s="2" t="s">
        <v>24</v>
      </c>
      <c r="B5" s="2" t="s">
        <v>13</v>
      </c>
      <c r="C5" s="2" t="s">
        <v>82</v>
      </c>
      <c r="D5" s="2" t="s">
        <v>77</v>
      </c>
      <c r="E5" s="2" t="s">
        <v>26</v>
      </c>
      <c r="F5" s="2" t="s">
        <v>26</v>
      </c>
      <c r="G5" s="2">
        <v>1761.55</v>
      </c>
      <c r="H5" s="2">
        <v>1590</v>
      </c>
      <c r="I5" s="2">
        <v>6</v>
      </c>
      <c r="J5" s="2">
        <f t="shared" si="0"/>
        <v>1584</v>
      </c>
      <c r="K5" s="3">
        <f t="shared" si="1"/>
        <v>1.1120896464646464</v>
      </c>
      <c r="L5" s="2" t="s">
        <v>18</v>
      </c>
    </row>
    <row r="6" spans="1:12">
      <c r="A6" s="2" t="s">
        <v>24</v>
      </c>
      <c r="B6" s="2" t="s">
        <v>19</v>
      </c>
      <c r="C6" s="2" t="s">
        <v>27</v>
      </c>
      <c r="D6" s="2" t="s">
        <v>53</v>
      </c>
      <c r="E6" s="2" t="s">
        <v>26</v>
      </c>
      <c r="F6" s="2" t="s">
        <v>26</v>
      </c>
      <c r="G6" s="2">
        <v>3335.85</v>
      </c>
      <c r="H6" s="2">
        <v>3180</v>
      </c>
      <c r="I6" s="2">
        <v>6</v>
      </c>
      <c r="J6" s="2">
        <f t="shared" si="0"/>
        <v>3174</v>
      </c>
      <c r="K6" s="3">
        <f t="shared" si="1"/>
        <v>1.0509924385633269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1763.79</v>
      </c>
      <c r="H7" s="2">
        <v>1590</v>
      </c>
      <c r="I7" s="2">
        <v>4</v>
      </c>
      <c r="J7" s="2">
        <f t="shared" si="0"/>
        <v>1586</v>
      </c>
      <c r="K7" s="3">
        <f t="shared" si="1"/>
        <v>1.1120996216897856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3335.92</v>
      </c>
      <c r="H8" s="2">
        <v>3180</v>
      </c>
      <c r="I8" s="2">
        <v>4</v>
      </c>
      <c r="J8" s="2">
        <f t="shared" si="0"/>
        <v>3176</v>
      </c>
      <c r="K8" s="3">
        <f t="shared" si="1"/>
        <v>1.0503526448362721</v>
      </c>
      <c r="L8" s="2" t="s">
        <v>18</v>
      </c>
    </row>
    <row r="9" spans="1:12">
      <c r="A9" s="2"/>
      <c r="B9" s="2"/>
    </row>
    <row r="10" spans="1:12" ht="45" customHeight="1">
      <c r="A10" s="4" t="s">
        <v>75</v>
      </c>
    </row>
    <row r="11" spans="1:12">
      <c r="A11" s="6" t="s">
        <v>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C29C-5E0B-4090-8BE8-9206C54FBACD}">
  <dimension ref="A2:L11"/>
  <sheetViews>
    <sheetView zoomScaleNormal="70" workbookViewId="0">
      <selection activeCell="F13" sqref="F13"/>
    </sheetView>
  </sheetViews>
  <sheetFormatPr defaultRowHeight="14.45"/>
  <cols>
    <col min="1" max="1" width="26.85546875" customWidth="1"/>
    <col min="2" max="2" width="17" customWidth="1"/>
    <col min="3" max="3" width="12.7109375" customWidth="1"/>
    <col min="4" max="5" width="12.28515625" customWidth="1"/>
    <col min="6" max="6" width="12.42578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83</v>
      </c>
      <c r="D3" s="2" t="s">
        <v>84</v>
      </c>
      <c r="E3" s="2" t="s">
        <v>59</v>
      </c>
      <c r="F3" s="2" t="s">
        <v>25</v>
      </c>
      <c r="G3" s="2">
        <v>1548</v>
      </c>
      <c r="H3" s="2">
        <v>1590</v>
      </c>
      <c r="I3" s="2">
        <v>8</v>
      </c>
      <c r="J3" s="2">
        <f>H3-I3</f>
        <v>1582</v>
      </c>
      <c r="K3" s="3">
        <f>G3/J3</f>
        <v>0.97850821744627059</v>
      </c>
      <c r="L3" s="2" t="s">
        <v>44</v>
      </c>
    </row>
    <row r="4" spans="1:12">
      <c r="A4" s="2" t="s">
        <v>12</v>
      </c>
      <c r="B4" s="2" t="s">
        <v>19</v>
      </c>
      <c r="C4" s="2" t="s">
        <v>85</v>
      </c>
      <c r="D4" s="2" t="s">
        <v>86</v>
      </c>
      <c r="E4" s="2" t="s">
        <v>87</v>
      </c>
      <c r="F4" s="2" t="s">
        <v>88</v>
      </c>
      <c r="G4" s="2">
        <v>3535</v>
      </c>
      <c r="H4" s="2">
        <v>3180</v>
      </c>
      <c r="I4" s="2">
        <v>8</v>
      </c>
      <c r="J4" s="2">
        <f>H4-I4</f>
        <v>3172</v>
      </c>
      <c r="K4" s="3">
        <f t="shared" ref="K4:K8" si="0">G4/J4</f>
        <v>1.114438839848676</v>
      </c>
      <c r="L4" s="2" t="s">
        <v>18</v>
      </c>
    </row>
    <row r="5" spans="1:12">
      <c r="A5" s="2" t="s">
        <v>24</v>
      </c>
      <c r="B5" s="2" t="s">
        <v>13</v>
      </c>
      <c r="C5" s="2" t="s">
        <v>83</v>
      </c>
      <c r="D5" s="2" t="s">
        <v>84</v>
      </c>
      <c r="E5" s="2" t="s">
        <v>26</v>
      </c>
      <c r="F5" s="2" t="s">
        <v>26</v>
      </c>
      <c r="G5" s="2">
        <v>1557</v>
      </c>
      <c r="H5" s="2">
        <v>1590</v>
      </c>
      <c r="I5" s="2">
        <v>6</v>
      </c>
      <c r="J5" s="2">
        <f t="shared" ref="J5:J8" si="1">H5-I5</f>
        <v>1584</v>
      </c>
      <c r="K5" s="3">
        <f t="shared" si="0"/>
        <v>0.98295454545454541</v>
      </c>
      <c r="L5" s="2" t="s">
        <v>44</v>
      </c>
    </row>
    <row r="6" spans="1:12">
      <c r="A6" s="2" t="s">
        <v>24</v>
      </c>
      <c r="B6" s="2" t="s">
        <v>19</v>
      </c>
      <c r="C6" s="2" t="s">
        <v>89</v>
      </c>
      <c r="D6" s="2" t="s">
        <v>90</v>
      </c>
      <c r="E6" s="2" t="s">
        <v>26</v>
      </c>
      <c r="F6" s="2" t="s">
        <v>26</v>
      </c>
      <c r="G6" s="9">
        <v>3576</v>
      </c>
      <c r="H6" s="2">
        <v>3180</v>
      </c>
      <c r="I6" s="2">
        <v>6</v>
      </c>
      <c r="J6" s="2">
        <f t="shared" si="1"/>
        <v>3174</v>
      </c>
      <c r="K6" s="3">
        <f t="shared" si="0"/>
        <v>1.1266540642722118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1558</v>
      </c>
      <c r="H7" s="2">
        <v>1590</v>
      </c>
      <c r="I7" s="2">
        <v>4</v>
      </c>
      <c r="J7" s="2">
        <f t="shared" si="1"/>
        <v>1586</v>
      </c>
      <c r="K7" s="3">
        <f t="shared" si="0"/>
        <v>0.98234552332912983</v>
      </c>
      <c r="L7" s="2" t="s">
        <v>44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3627</v>
      </c>
      <c r="H8" s="2">
        <v>3180</v>
      </c>
      <c r="I8" s="2">
        <v>4</v>
      </c>
      <c r="J8" s="2">
        <f t="shared" si="1"/>
        <v>3176</v>
      </c>
      <c r="K8" s="3">
        <f t="shared" si="0"/>
        <v>1.1420025188916876</v>
      </c>
      <c r="L8" s="2" t="s">
        <v>18</v>
      </c>
    </row>
    <row r="9" spans="1:12">
      <c r="A9" s="2"/>
      <c r="B9" s="2"/>
    </row>
    <row r="10" spans="1:12" ht="45" customHeight="1">
      <c r="A10" s="4" t="s">
        <v>75</v>
      </c>
    </row>
    <row r="11" spans="1:12">
      <c r="A11" s="6" t="s">
        <v>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84E4-2C83-4394-936D-3F85EA62CBF0}">
  <dimension ref="A2:L11"/>
  <sheetViews>
    <sheetView workbookViewId="0">
      <selection activeCell="C10" sqref="C10"/>
    </sheetView>
  </sheetViews>
  <sheetFormatPr defaultRowHeight="14.45"/>
  <cols>
    <col min="1" max="1" width="26.85546875" customWidth="1"/>
    <col min="2" max="2" width="17" customWidth="1"/>
    <col min="3" max="3" width="12.7109375" customWidth="1"/>
    <col min="4" max="5" width="12.28515625" customWidth="1"/>
    <col min="6" max="6" width="12.425781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91</v>
      </c>
      <c r="D3" s="2" t="s">
        <v>77</v>
      </c>
      <c r="E3" s="2" t="s">
        <v>92</v>
      </c>
      <c r="F3" s="2" t="s">
        <v>93</v>
      </c>
      <c r="G3" s="2">
        <v>1640.89</v>
      </c>
      <c r="H3" s="2">
        <v>1590</v>
      </c>
      <c r="I3" s="2">
        <v>8</v>
      </c>
      <c r="J3" s="2">
        <f>H3-I3</f>
        <v>1582</v>
      </c>
      <c r="K3" s="3">
        <f>G3/J3</f>
        <v>1.0372250316055627</v>
      </c>
      <c r="L3" s="2" t="s">
        <v>18</v>
      </c>
    </row>
    <row r="4" spans="1:12">
      <c r="A4" s="2" t="s">
        <v>12</v>
      </c>
      <c r="B4" s="2" t="s">
        <v>19</v>
      </c>
      <c r="C4" s="2" t="s">
        <v>27</v>
      </c>
      <c r="D4" s="2" t="s">
        <v>79</v>
      </c>
      <c r="E4" s="2" t="s">
        <v>94</v>
      </c>
      <c r="F4" s="2" t="s">
        <v>95</v>
      </c>
      <c r="G4" s="2">
        <v>3319.34</v>
      </c>
      <c r="H4" s="2">
        <v>3180</v>
      </c>
      <c r="I4" s="2">
        <v>8</v>
      </c>
      <c r="J4" s="2">
        <f>H4-I4</f>
        <v>3172</v>
      </c>
      <c r="K4" s="3">
        <f t="shared" ref="K4:K8" si="0">G4/J4</f>
        <v>1.0464501891551072</v>
      </c>
      <c r="L4" s="2" t="s">
        <v>18</v>
      </c>
    </row>
    <row r="5" spans="1:12">
      <c r="A5" s="2" t="s">
        <v>24</v>
      </c>
      <c r="B5" s="2" t="s">
        <v>13</v>
      </c>
      <c r="C5" s="2" t="s">
        <v>91</v>
      </c>
      <c r="D5" s="2" t="s">
        <v>77</v>
      </c>
      <c r="E5" s="2" t="s">
        <v>26</v>
      </c>
      <c r="F5" s="2" t="s">
        <v>26</v>
      </c>
      <c r="G5" s="2">
        <v>1641.84</v>
      </c>
      <c r="H5" s="2">
        <v>1590</v>
      </c>
      <c r="I5" s="2">
        <v>6</v>
      </c>
      <c r="J5" s="2">
        <f t="shared" ref="J5:J8" si="1">H5-I5</f>
        <v>1584</v>
      </c>
      <c r="K5" s="3">
        <f t="shared" si="0"/>
        <v>1.0365151515151514</v>
      </c>
      <c r="L5" s="2" t="s">
        <v>18</v>
      </c>
    </row>
    <row r="6" spans="1:12">
      <c r="A6" s="2" t="s">
        <v>24</v>
      </c>
      <c r="B6" s="2" t="s">
        <v>19</v>
      </c>
      <c r="C6" s="2" t="s">
        <v>27</v>
      </c>
      <c r="D6" s="2" t="s">
        <v>53</v>
      </c>
      <c r="E6" s="2" t="s">
        <v>26</v>
      </c>
      <c r="F6" s="2" t="s">
        <v>26</v>
      </c>
      <c r="G6" s="3">
        <v>3327.9</v>
      </c>
      <c r="H6" s="2">
        <v>3180</v>
      </c>
      <c r="I6" s="2">
        <v>6</v>
      </c>
      <c r="J6" s="2">
        <f t="shared" si="1"/>
        <v>3174</v>
      </c>
      <c r="K6" s="3">
        <f t="shared" si="0"/>
        <v>1.0484877126654064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2">
        <v>1643.98</v>
      </c>
      <c r="H7" s="2">
        <v>1590</v>
      </c>
      <c r="I7" s="2">
        <v>4</v>
      </c>
      <c r="J7" s="2">
        <f t="shared" si="1"/>
        <v>1586</v>
      </c>
      <c r="K7" s="3">
        <f t="shared" si="0"/>
        <v>1.0365573770491803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3327.96</v>
      </c>
      <c r="H8" s="2">
        <v>3180</v>
      </c>
      <c r="I8" s="2">
        <v>4</v>
      </c>
      <c r="J8" s="2">
        <f t="shared" si="1"/>
        <v>3176</v>
      </c>
      <c r="K8" s="3">
        <f t="shared" si="0"/>
        <v>1.047846347607053</v>
      </c>
      <c r="L8" s="2" t="s">
        <v>18</v>
      </c>
    </row>
    <row r="9" spans="1:12">
      <c r="A9" s="2"/>
      <c r="B9" s="2"/>
    </row>
    <row r="10" spans="1:12" ht="45" customHeight="1">
      <c r="A10" s="4" t="s">
        <v>75</v>
      </c>
    </row>
    <row r="11" spans="1:12">
      <c r="A11" s="6" t="s">
        <v>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89D1-76F5-4E1C-B2E1-47FE24441D3D}">
  <dimension ref="A2:L11"/>
  <sheetViews>
    <sheetView workbookViewId="0">
      <selection activeCell="G12" sqref="G12"/>
    </sheetView>
  </sheetViews>
  <sheetFormatPr defaultRowHeight="14.45"/>
  <cols>
    <col min="1" max="1" width="26.85546875" customWidth="1"/>
    <col min="2" max="2" width="17" customWidth="1"/>
    <col min="3" max="3" width="12.7109375" customWidth="1"/>
    <col min="4" max="5" width="12.28515625" customWidth="1"/>
    <col min="6" max="6" width="12.140625" customWidth="1"/>
    <col min="7" max="7" width="13.140625" customWidth="1"/>
    <col min="8" max="8" width="11.7109375" customWidth="1"/>
    <col min="9" max="9" width="32.140625" customWidth="1"/>
    <col min="10" max="10" width="18.85546875" customWidth="1"/>
    <col min="11" max="11" width="19.28515625" customWidth="1"/>
    <col min="12" max="12" width="23.28515625" customWidth="1"/>
  </cols>
  <sheetData>
    <row r="2" spans="1:12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2" t="s">
        <v>82</v>
      </c>
      <c r="D3" s="2" t="s">
        <v>77</v>
      </c>
      <c r="E3" s="2" t="s">
        <v>96</v>
      </c>
      <c r="F3" s="2" t="s">
        <v>78</v>
      </c>
      <c r="G3" s="2">
        <v>1668.51</v>
      </c>
      <c r="H3" s="2">
        <v>1590</v>
      </c>
      <c r="I3" s="2">
        <v>8</v>
      </c>
      <c r="J3" s="2">
        <f>H3-I3</f>
        <v>1582</v>
      </c>
      <c r="K3" s="3">
        <f>G3/J3</f>
        <v>1.0546839443742098</v>
      </c>
      <c r="L3" s="2" t="s">
        <v>18</v>
      </c>
    </row>
    <row r="4" spans="1:12">
      <c r="A4" s="2" t="s">
        <v>12</v>
      </c>
      <c r="B4" s="2" t="s">
        <v>19</v>
      </c>
      <c r="C4" s="2" t="s">
        <v>27</v>
      </c>
      <c r="D4" s="2" t="s">
        <v>79</v>
      </c>
      <c r="E4" s="2" t="s">
        <v>97</v>
      </c>
      <c r="F4" s="2" t="s">
        <v>98</v>
      </c>
      <c r="G4" s="2">
        <v>3320.08</v>
      </c>
      <c r="H4" s="2">
        <v>3180</v>
      </c>
      <c r="I4" s="2">
        <v>8</v>
      </c>
      <c r="J4" s="2">
        <f t="shared" ref="J4:J8" si="0">H4-I4</f>
        <v>3172</v>
      </c>
      <c r="K4" s="3">
        <f t="shared" ref="K4:K8" si="1">G4/J4</f>
        <v>1.0466834804539722</v>
      </c>
      <c r="L4" s="2" t="s">
        <v>18</v>
      </c>
    </row>
    <row r="5" spans="1:12">
      <c r="A5" s="2" t="s">
        <v>24</v>
      </c>
      <c r="B5" s="2" t="s">
        <v>13</v>
      </c>
      <c r="C5" s="2" t="s">
        <v>91</v>
      </c>
      <c r="D5" s="2" t="s">
        <v>77</v>
      </c>
      <c r="E5" s="2" t="s">
        <v>26</v>
      </c>
      <c r="F5" s="2" t="s">
        <v>26</v>
      </c>
      <c r="G5" s="3">
        <v>1682.7</v>
      </c>
      <c r="H5" s="2">
        <v>1590</v>
      </c>
      <c r="I5" s="2">
        <v>6</v>
      </c>
      <c r="J5" s="2">
        <f t="shared" si="0"/>
        <v>1584</v>
      </c>
      <c r="K5" s="3">
        <f t="shared" si="1"/>
        <v>1.062310606060606</v>
      </c>
      <c r="L5" s="2" t="s">
        <v>18</v>
      </c>
    </row>
    <row r="6" spans="1:12">
      <c r="A6" s="2" t="s">
        <v>24</v>
      </c>
      <c r="B6" s="2" t="s">
        <v>19</v>
      </c>
      <c r="C6" s="2" t="s">
        <v>27</v>
      </c>
      <c r="D6" s="2" t="s">
        <v>53</v>
      </c>
      <c r="E6" s="2" t="s">
        <v>26</v>
      </c>
      <c r="F6" s="2" t="s">
        <v>26</v>
      </c>
      <c r="G6" s="2">
        <v>3324.29</v>
      </c>
      <c r="H6" s="2">
        <v>3180</v>
      </c>
      <c r="I6" s="2">
        <v>6</v>
      </c>
      <c r="J6" s="2">
        <f t="shared" si="0"/>
        <v>3174</v>
      </c>
      <c r="K6" s="3">
        <f t="shared" si="1"/>
        <v>1.0473503465658476</v>
      </c>
      <c r="L6" s="2" t="s">
        <v>18</v>
      </c>
    </row>
    <row r="7" spans="1:12">
      <c r="A7" s="2" t="s">
        <v>29</v>
      </c>
      <c r="B7" s="2" t="s">
        <v>13</v>
      </c>
      <c r="C7" s="2" t="s">
        <v>26</v>
      </c>
      <c r="D7" s="2" t="s">
        <v>26</v>
      </c>
      <c r="E7" s="2" t="s">
        <v>26</v>
      </c>
      <c r="F7" s="2" t="s">
        <v>26</v>
      </c>
      <c r="G7" s="3">
        <v>1684.9</v>
      </c>
      <c r="H7" s="2">
        <v>1590</v>
      </c>
      <c r="I7" s="2">
        <v>4</v>
      </c>
      <c r="J7" s="2">
        <f t="shared" si="0"/>
        <v>1586</v>
      </c>
      <c r="K7" s="3">
        <f t="shared" si="1"/>
        <v>1.0623581336696091</v>
      </c>
      <c r="L7" s="2" t="s">
        <v>18</v>
      </c>
    </row>
    <row r="8" spans="1:12">
      <c r="A8" s="2" t="s">
        <v>29</v>
      </c>
      <c r="B8" s="2" t="s">
        <v>19</v>
      </c>
      <c r="C8" s="2" t="s">
        <v>26</v>
      </c>
      <c r="D8" s="2" t="s">
        <v>26</v>
      </c>
      <c r="E8" s="2" t="s">
        <v>26</v>
      </c>
      <c r="F8" s="2" t="s">
        <v>26</v>
      </c>
      <c r="G8" s="2">
        <v>3324.36</v>
      </c>
      <c r="H8" s="2">
        <v>3180</v>
      </c>
      <c r="I8" s="2">
        <v>4</v>
      </c>
      <c r="J8" s="2">
        <f t="shared" si="0"/>
        <v>3176</v>
      </c>
      <c r="K8" s="3">
        <f t="shared" si="1"/>
        <v>1.0467128463476072</v>
      </c>
      <c r="L8" s="2" t="s">
        <v>18</v>
      </c>
    </row>
    <row r="9" spans="1:12">
      <c r="A9" s="2"/>
      <c r="B9" s="2"/>
    </row>
    <row r="10" spans="1:12" ht="45" customHeight="1">
      <c r="A10" s="4" t="s">
        <v>75</v>
      </c>
    </row>
    <row r="11" spans="1:12">
      <c r="A11" s="6" t="s">
        <v>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F88037BE22841B19F2FB66A2E6991" ma:contentTypeVersion="13" ma:contentTypeDescription="Create a new document." ma:contentTypeScope="" ma:versionID="64379348065c614951a17a7f8aadf64c">
  <xsd:schema xmlns:xsd="http://www.w3.org/2001/XMLSchema" xmlns:xs="http://www.w3.org/2001/XMLSchema" xmlns:p="http://schemas.microsoft.com/office/2006/metadata/properties" xmlns:ns3="56cd12b7-100f-47df-8b72-e527b85c0f06" xmlns:ns4="5bcef475-6e4a-4677-af83-ad6dbb85cd33" targetNamespace="http://schemas.microsoft.com/office/2006/metadata/properties" ma:root="true" ma:fieldsID="1c71f4ad7efaa6a8dc367e5047d8792e" ns3:_="" ns4:_="">
    <xsd:import namespace="56cd12b7-100f-47df-8b72-e527b85c0f06"/>
    <xsd:import namespace="5bcef475-6e4a-4677-af83-ad6dbb85c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d12b7-100f-47df-8b72-e527b85c0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ef475-6e4a-4677-af83-ad6dbb85c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E48784-3784-486C-A8BF-318DF2B7D5AC}"/>
</file>

<file path=customXml/itemProps2.xml><?xml version="1.0" encoding="utf-8"?>
<ds:datastoreItem xmlns:ds="http://schemas.openxmlformats.org/officeDocument/2006/customXml" ds:itemID="{32394367-25E9-4117-8073-2584CD70D456}"/>
</file>

<file path=customXml/itemProps3.xml><?xml version="1.0" encoding="utf-8"?>
<ds:datastoreItem xmlns:ds="http://schemas.openxmlformats.org/officeDocument/2006/customXml" ds:itemID="{DF0190B8-5613-45A9-ADF5-D7367EAA6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Kaia Atzberger</dc:creator>
  <cp:keywords/>
  <dc:description/>
  <cp:lastModifiedBy/>
  <cp:revision/>
  <dcterms:created xsi:type="dcterms:W3CDTF">2022-06-27T15:33:43Z</dcterms:created>
  <dcterms:modified xsi:type="dcterms:W3CDTF">2023-05-05T22:37:00Z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0x0101008CDF88037BE22841B19F2FB66A2E6991</vt:lpwstr>
  </property>
</Properties>
</file>