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dmin\PycharmProjects\pythonProject\"/>
    </mc:Choice>
  </mc:AlternateContent>
  <xr:revisionPtr revIDLastSave="0" documentId="13_ncr:1_{7081F2C6-2E08-4F8C-9A65-F9002140DEE6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LER_ABA" sheetId="3" r:id="rId1"/>
    <sheet name="CÓDIGO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4" l="1" a="1"/>
  <c r="A1" i="4" s="1"/>
  <c r="E72" i="3"/>
  <c r="N72" i="3" s="1"/>
  <c r="E73" i="3"/>
  <c r="N73" i="3" s="1"/>
  <c r="E74" i="3"/>
  <c r="N74" i="3" s="1"/>
  <c r="E75" i="3"/>
  <c r="N75" i="3" s="1"/>
  <c r="E76" i="3"/>
  <c r="N76" i="3" s="1"/>
  <c r="E77" i="3"/>
  <c r="N77" i="3" s="1"/>
  <c r="E78" i="3"/>
  <c r="N78" i="3" s="1"/>
  <c r="E79" i="3"/>
  <c r="N79" i="3" s="1"/>
  <c r="E80" i="3"/>
  <c r="N80" i="3" s="1"/>
  <c r="E81" i="3"/>
  <c r="N81" i="3" s="1"/>
  <c r="E82" i="3"/>
  <c r="N82" i="3" s="1"/>
  <c r="E83" i="3"/>
  <c r="N83" i="3" s="1"/>
  <c r="E84" i="3"/>
  <c r="N84" i="3" s="1"/>
  <c r="E85" i="3"/>
  <c r="N85" i="3" s="1"/>
  <c r="E86" i="3"/>
  <c r="N86" i="3" s="1"/>
  <c r="E87" i="3"/>
  <c r="N87" i="3" s="1"/>
  <c r="E88" i="3"/>
  <c r="N88" i="3" s="1"/>
  <c r="E89" i="3"/>
  <c r="N89" i="3" s="1"/>
  <c r="E90" i="3"/>
  <c r="N90" i="3" s="1"/>
  <c r="E91" i="3"/>
  <c r="N91" i="3" s="1"/>
  <c r="E92" i="3"/>
  <c r="N92" i="3" s="1"/>
  <c r="E93" i="3"/>
  <c r="N93" i="3" s="1"/>
  <c r="E94" i="3"/>
  <c r="N94" i="3" s="1"/>
  <c r="E95" i="3"/>
  <c r="N95" i="3" s="1"/>
  <c r="E96" i="3"/>
  <c r="N96" i="3" s="1"/>
  <c r="E97" i="3"/>
  <c r="N97" i="3" s="1"/>
  <c r="E98" i="3"/>
  <c r="N98" i="3" s="1"/>
  <c r="E99" i="3"/>
  <c r="N99" i="3" s="1"/>
  <c r="E100" i="3"/>
  <c r="N100" i="3" s="1"/>
  <c r="E101" i="3"/>
  <c r="N101" i="3" s="1"/>
  <c r="E102" i="3"/>
  <c r="N102" i="3" s="1"/>
  <c r="E103" i="3"/>
  <c r="N103" i="3" s="1"/>
  <c r="E104" i="3"/>
  <c r="N104" i="3" s="1"/>
  <c r="E105" i="3"/>
  <c r="N105" i="3" s="1"/>
  <c r="E106" i="3"/>
  <c r="N106" i="3" s="1"/>
  <c r="E107" i="3"/>
  <c r="N107" i="3" s="1"/>
  <c r="E108" i="3"/>
  <c r="N108" i="3" s="1"/>
  <c r="E109" i="3"/>
  <c r="N109" i="3" s="1"/>
  <c r="E110" i="3"/>
  <c r="N110" i="3" s="1"/>
  <c r="E111" i="3"/>
  <c r="N111" i="3" s="1"/>
  <c r="E112" i="3"/>
  <c r="N112" i="3" s="1"/>
  <c r="E113" i="3"/>
  <c r="N113" i="3" s="1"/>
  <c r="E114" i="3"/>
  <c r="N114" i="3" s="1"/>
  <c r="E115" i="3"/>
  <c r="N115" i="3" s="1"/>
  <c r="E116" i="3"/>
  <c r="N116" i="3" s="1"/>
  <c r="E117" i="3"/>
  <c r="N117" i="3" s="1"/>
  <c r="E118" i="3"/>
  <c r="N118" i="3" s="1"/>
  <c r="E119" i="3"/>
  <c r="N119" i="3" s="1"/>
  <c r="E120" i="3"/>
  <c r="N120" i="3" s="1"/>
  <c r="E121" i="3"/>
  <c r="N121" i="3" s="1"/>
  <c r="E122" i="3"/>
  <c r="N122" i="3" s="1"/>
  <c r="E123" i="3"/>
  <c r="N123" i="3" s="1"/>
  <c r="E124" i="3"/>
  <c r="N124" i="3" s="1"/>
  <c r="E125" i="3"/>
  <c r="N125" i="3" s="1"/>
  <c r="E126" i="3"/>
  <c r="N126" i="3" s="1"/>
  <c r="E127" i="3"/>
  <c r="N127" i="3" s="1"/>
  <c r="E128" i="3"/>
  <c r="N128" i="3" s="1"/>
  <c r="E129" i="3"/>
  <c r="N129" i="3" s="1"/>
  <c r="E130" i="3"/>
  <c r="N130" i="3" s="1"/>
  <c r="E131" i="3"/>
  <c r="N131" i="3" s="1"/>
  <c r="E132" i="3"/>
  <c r="N132" i="3" s="1"/>
  <c r="E133" i="3"/>
  <c r="N133" i="3" s="1"/>
  <c r="E134" i="3"/>
  <c r="N134" i="3" s="1"/>
  <c r="E71" i="3"/>
  <c r="N71" i="3" s="1"/>
  <c r="E67" i="3"/>
  <c r="N67" i="3" s="1"/>
  <c r="E68" i="3"/>
  <c r="N68" i="3" s="1"/>
  <c r="E69" i="3"/>
  <c r="N69" i="3" s="1"/>
  <c r="E70" i="3"/>
  <c r="N70" i="3" s="1"/>
  <c r="E65" i="3"/>
  <c r="N65" i="3" s="1"/>
  <c r="E66" i="3"/>
  <c r="N66" i="3" s="1"/>
  <c r="E54" i="3"/>
  <c r="N54" i="3" s="1"/>
  <c r="E55" i="3"/>
  <c r="N55" i="3" s="1"/>
  <c r="E56" i="3"/>
  <c r="N56" i="3" s="1"/>
  <c r="E57" i="3"/>
  <c r="N57" i="3" s="1"/>
  <c r="E58" i="3"/>
  <c r="N58" i="3" s="1"/>
  <c r="E59" i="3"/>
  <c r="N59" i="3" s="1"/>
  <c r="E60" i="3"/>
  <c r="N60" i="3" s="1"/>
  <c r="E61" i="3"/>
  <c r="N61" i="3" s="1"/>
  <c r="E62" i="3"/>
  <c r="N62" i="3" s="1"/>
  <c r="E63" i="3"/>
  <c r="N63" i="3" s="1"/>
  <c r="E64" i="3"/>
  <c r="N64" i="3" s="1"/>
  <c r="E50" i="3"/>
  <c r="N50" i="3" s="1"/>
  <c r="E51" i="3"/>
  <c r="N51" i="3" s="1"/>
  <c r="E52" i="3"/>
  <c r="N52" i="3" s="1"/>
  <c r="E53" i="3"/>
  <c r="N53" i="3" s="1"/>
  <c r="E44" i="3"/>
  <c r="N44" i="3" s="1"/>
  <c r="E45" i="3"/>
  <c r="N45" i="3" s="1"/>
  <c r="E46" i="3"/>
  <c r="N46" i="3" s="1"/>
  <c r="E47" i="3"/>
  <c r="N47" i="3" s="1"/>
  <c r="E48" i="3"/>
  <c r="N48" i="3" s="1"/>
  <c r="E49" i="3"/>
  <c r="N49" i="3" s="1"/>
  <c r="E38" i="3"/>
  <c r="N38" i="3" s="1"/>
  <c r="E39" i="3"/>
  <c r="N39" i="3" s="1"/>
  <c r="E40" i="3"/>
  <c r="N40" i="3" s="1"/>
  <c r="E41" i="3"/>
  <c r="N41" i="3" s="1"/>
  <c r="E42" i="3"/>
  <c r="N42" i="3" s="1"/>
  <c r="E43" i="3"/>
  <c r="N43" i="3" s="1"/>
  <c r="E7" i="3"/>
  <c r="N7" i="3" s="1"/>
  <c r="E8" i="3"/>
  <c r="N8" i="3" s="1"/>
  <c r="E9" i="3"/>
  <c r="N9" i="3" s="1"/>
  <c r="E10" i="3"/>
  <c r="N10" i="3" s="1"/>
  <c r="E11" i="3"/>
  <c r="N11" i="3" s="1"/>
  <c r="E12" i="3"/>
  <c r="N12" i="3" s="1"/>
  <c r="E13" i="3"/>
  <c r="N13" i="3" s="1"/>
  <c r="E14" i="3"/>
  <c r="N14" i="3" s="1"/>
  <c r="E15" i="3"/>
  <c r="N15" i="3" s="1"/>
  <c r="E16" i="3"/>
  <c r="N16" i="3" s="1"/>
  <c r="E17" i="3"/>
  <c r="N17" i="3" s="1"/>
  <c r="E18" i="3"/>
  <c r="N18" i="3" s="1"/>
  <c r="E19" i="3"/>
  <c r="N19" i="3" s="1"/>
  <c r="E20" i="3"/>
  <c r="N20" i="3" s="1"/>
  <c r="E21" i="3"/>
  <c r="N21" i="3" s="1"/>
  <c r="E22" i="3"/>
  <c r="N22" i="3" s="1"/>
  <c r="E23" i="3"/>
  <c r="N23" i="3" s="1"/>
  <c r="E24" i="3"/>
  <c r="N24" i="3" s="1"/>
  <c r="E25" i="3"/>
  <c r="N25" i="3" s="1"/>
  <c r="E26" i="3"/>
  <c r="N26" i="3" s="1"/>
  <c r="E27" i="3"/>
  <c r="N27" i="3" s="1"/>
  <c r="E28" i="3"/>
  <c r="N28" i="3" s="1"/>
  <c r="E29" i="3"/>
  <c r="N29" i="3" s="1"/>
  <c r="E30" i="3"/>
  <c r="N30" i="3" s="1"/>
  <c r="E31" i="3"/>
  <c r="N31" i="3" s="1"/>
  <c r="E32" i="3"/>
  <c r="N32" i="3" s="1"/>
  <c r="E33" i="3"/>
  <c r="N33" i="3" s="1"/>
  <c r="E34" i="3"/>
  <c r="N34" i="3" s="1"/>
  <c r="E35" i="3"/>
  <c r="N35" i="3" s="1"/>
  <c r="E36" i="3"/>
  <c r="N36" i="3" s="1"/>
  <c r="E37" i="3"/>
  <c r="N37" i="3" s="1"/>
  <c r="E5" i="3"/>
  <c r="N5" i="3" s="1"/>
  <c r="E6" i="3"/>
  <c r="N6" i="3" s="1"/>
  <c r="E4" i="3"/>
  <c r="N4" i="3" s="1"/>
  <c r="E3" i="3"/>
  <c r="N3" i="3" s="1"/>
  <c r="E2" i="3"/>
  <c r="N2" i="3" s="1"/>
  <c r="K129" i="3" l="1"/>
  <c r="K121" i="3"/>
  <c r="K113" i="3"/>
  <c r="K105" i="3"/>
  <c r="K97" i="3"/>
  <c r="K89" i="3"/>
  <c r="K81" i="3"/>
  <c r="K73" i="3"/>
  <c r="K65" i="3"/>
  <c r="K57" i="3"/>
  <c r="K49" i="3"/>
  <c r="K41" i="3"/>
  <c r="K33" i="3"/>
  <c r="K25" i="3"/>
  <c r="K17" i="3"/>
  <c r="K9" i="3"/>
  <c r="K128" i="3"/>
  <c r="K120" i="3"/>
  <c r="K112" i="3"/>
  <c r="K104" i="3"/>
  <c r="K96" i="3"/>
  <c r="K88" i="3"/>
  <c r="K80" i="3"/>
  <c r="K72" i="3"/>
  <c r="K64" i="3"/>
  <c r="K56" i="3"/>
  <c r="K48" i="3"/>
  <c r="K40" i="3"/>
  <c r="K32" i="3"/>
  <c r="K24" i="3"/>
  <c r="K16" i="3"/>
  <c r="K8" i="3"/>
  <c r="K127" i="3"/>
  <c r="K119" i="3"/>
  <c r="K111" i="3"/>
  <c r="K103" i="3"/>
  <c r="K95" i="3"/>
  <c r="K87" i="3"/>
  <c r="K79" i="3"/>
  <c r="K71" i="3"/>
  <c r="K63" i="3"/>
  <c r="K55" i="3"/>
  <c r="K47" i="3"/>
  <c r="K39" i="3"/>
  <c r="K31" i="3"/>
  <c r="K23" i="3"/>
  <c r="K15" i="3"/>
  <c r="K7" i="3"/>
  <c r="K134" i="3"/>
  <c r="K126" i="3"/>
  <c r="K118" i="3"/>
  <c r="K110" i="3"/>
  <c r="K102" i="3"/>
  <c r="K94" i="3"/>
  <c r="K86" i="3"/>
  <c r="K78" i="3"/>
  <c r="K70" i="3"/>
  <c r="K62" i="3"/>
  <c r="K54" i="3"/>
  <c r="K46" i="3"/>
  <c r="K38" i="3"/>
  <c r="K30" i="3"/>
  <c r="K22" i="3"/>
  <c r="K14" i="3"/>
  <c r="K6" i="3"/>
  <c r="K133" i="3"/>
  <c r="K125" i="3"/>
  <c r="K117" i="3"/>
  <c r="K109" i="3"/>
  <c r="K101" i="3"/>
  <c r="K93" i="3"/>
  <c r="K85" i="3"/>
  <c r="K77" i="3"/>
  <c r="K69" i="3"/>
  <c r="K61" i="3"/>
  <c r="K53" i="3"/>
  <c r="K45" i="3"/>
  <c r="K37" i="3"/>
  <c r="K29" i="3"/>
  <c r="K21" i="3"/>
  <c r="K13" i="3"/>
  <c r="K5" i="3"/>
  <c r="K132" i="3"/>
  <c r="K124" i="3"/>
  <c r="K116" i="3"/>
  <c r="K108" i="3"/>
  <c r="K100" i="3"/>
  <c r="K92" i="3"/>
  <c r="K84" i="3"/>
  <c r="K76" i="3"/>
  <c r="K68" i="3"/>
  <c r="K60" i="3"/>
  <c r="K52" i="3"/>
  <c r="K44" i="3"/>
  <c r="K36" i="3"/>
  <c r="K28" i="3"/>
  <c r="K20" i="3"/>
  <c r="K12" i="3"/>
  <c r="K4" i="3"/>
  <c r="K131" i="3"/>
  <c r="K123" i="3"/>
  <c r="K115" i="3"/>
  <c r="K107" i="3"/>
  <c r="K99" i="3"/>
  <c r="K91" i="3"/>
  <c r="K83" i="3"/>
  <c r="K75" i="3"/>
  <c r="K67" i="3"/>
  <c r="K59" i="3"/>
  <c r="K51" i="3"/>
  <c r="K43" i="3"/>
  <c r="K35" i="3"/>
  <c r="K27" i="3"/>
  <c r="K19" i="3"/>
  <c r="K11" i="3"/>
  <c r="K3" i="3"/>
  <c r="K130" i="3"/>
  <c r="K122" i="3"/>
  <c r="K114" i="3"/>
  <c r="K106" i="3"/>
  <c r="K98" i="3"/>
  <c r="K90" i="3"/>
  <c r="K82" i="3"/>
  <c r="K74" i="3"/>
  <c r="K66" i="3"/>
  <c r="K58" i="3"/>
  <c r="K50" i="3"/>
  <c r="K42" i="3"/>
  <c r="K34" i="3"/>
  <c r="K26" i="3"/>
  <c r="K18" i="3"/>
  <c r="K10" i="3"/>
  <c r="K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tc={F6EABF80-7C78-4FCD-8D43-36FAB73A84FF}</author>
    <author>tc={D199FF8D-929B-498E-A971-8D9A192804E5}</author>
    <author>tc={BAA985FB-039D-49F6-A75F-2613E970DBC4}</author>
    <author>tc={62629890-075C-4E74-8648-5E7DF5C4F4BD}</author>
  </authors>
  <commentList>
    <comment ref="A1" authorId="0" shapeId="0" xr:uid="{F6EABF80-7C78-4FCD-8D43-36FAB73A84FF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Ok
</t>
      </text>
    </comment>
    <comment ref="E1" authorId="1" shapeId="0" xr:uid="{D199FF8D-929B-498E-A971-8D9A192804E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6 últimos da infração</t>
      </text>
    </comment>
    <comment ref="G1" authorId="2" shapeId="0" xr:uid="{BAA985FB-039D-49F6-A75F-2613E970DBC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valor</t>
      </text>
    </comment>
    <comment ref="J1" authorId="3" shapeId="0" xr:uid="{62629890-075C-4E74-8648-5E7DF5C4F4B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Motorista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<sst xmlns="http://schemas.openxmlformats.org/spreadsheetml/2006/main" count="534" uniqueCount="218">
  <si>
    <t>Unnamed: 1</t>
  </si>
  <si>
    <t>Unnamed: 2</t>
  </si>
  <si>
    <t>Unnamed: 3</t>
  </si>
  <si>
    <t>Unnamed: 4</t>
  </si>
  <si>
    <t>Unnamed: 6</t>
  </si>
  <si>
    <t>Unnamed: 5</t>
  </si>
  <si>
    <t>Unnamed: 7</t>
  </si>
  <si>
    <t>Unnamed: 8</t>
  </si>
  <si>
    <t>BDV4A31</t>
  </si>
  <si>
    <t>Unnamed: 9</t>
  </si>
  <si>
    <t>Unnamed: 10</t>
  </si>
  <si>
    <t>LEONARDO KADARNOS</t>
  </si>
  <si>
    <t>ATU3446</t>
  </si>
  <si>
    <t>AVB6484</t>
  </si>
  <si>
    <t>AXK3540</t>
  </si>
  <si>
    <t>AYP1455</t>
  </si>
  <si>
    <t>AYX0325</t>
  </si>
  <si>
    <t>AZC8038</t>
  </si>
  <si>
    <t>BAJ5223</t>
  </si>
  <si>
    <t>SDP6C21</t>
  </si>
  <si>
    <t>EYW7157</t>
  </si>
  <si>
    <t>SDP2J92</t>
  </si>
  <si>
    <t>BBG2692</t>
  </si>
  <si>
    <t>BCU3E35</t>
  </si>
  <si>
    <t>BCU3E37</t>
  </si>
  <si>
    <t>BDY1F87</t>
  </si>
  <si>
    <t>RHB7D45</t>
  </si>
  <si>
    <t>BEH7B63</t>
  </si>
  <si>
    <t>BEI0G51</t>
  </si>
  <si>
    <t>EVX6050</t>
  </si>
  <si>
    <t>EZT8G78</t>
  </si>
  <si>
    <t>FFW2A21</t>
  </si>
  <si>
    <t>FJG7B82</t>
  </si>
  <si>
    <t>PLE3G38</t>
  </si>
  <si>
    <t>RHH3E54</t>
  </si>
  <si>
    <t>RHR4I00</t>
  </si>
  <si>
    <t>RHS6D59</t>
  </si>
  <si>
    <t>RHS8F05</t>
  </si>
  <si>
    <t>SDP2J91</t>
  </si>
  <si>
    <t>SDP4G96</t>
  </si>
  <si>
    <t>JOVENIR ALVES DOS SANTOS</t>
  </si>
  <si>
    <t>LUIZ FERNANDO DE MIRANDA</t>
  </si>
  <si>
    <t>DOUGLAS PATRICK DOS SANTOS</t>
  </si>
  <si>
    <t>MATEUS HENRIQUE DE MEDEIROS LISBOA ELIAS</t>
  </si>
  <si>
    <t>MARCELO RAFAEL PRESTES</t>
  </si>
  <si>
    <t>PAULO HENRIQUE BUENO TREVIZAN</t>
  </si>
  <si>
    <t>JONAS CARDOSO DE OLIVEIRA</t>
  </si>
  <si>
    <t>FERNANDO HENRIQUE DO NASCIMENTO</t>
  </si>
  <si>
    <t>LUCAS BATISTA BUENO</t>
  </si>
  <si>
    <t>LUIZ REGINALDO DE APRIGIO</t>
  </si>
  <si>
    <t>WELLINGTON MINELI DE FRANCA</t>
  </si>
  <si>
    <t>MARCELO GESIEL BERALDO</t>
  </si>
  <si>
    <t>AMARILDO PIRES DE LIMA</t>
  </si>
  <si>
    <t>PEDRO OSIRES BELLO JUNIOR</t>
  </si>
  <si>
    <t>VILMAR FERNANDES DOS SANTOS</t>
  </si>
  <si>
    <t>VANDEMIR FERNANDES DOS SANTOS</t>
  </si>
  <si>
    <t>WUELLYTON LUIS ALVES</t>
  </si>
  <si>
    <t>JEAN CLAUDIO DE SALES BARRETO</t>
  </si>
  <si>
    <t>LUCAS BABETTO DAVID</t>
  </si>
  <si>
    <t>PEDRO DE AQUINO PEREIRA</t>
  </si>
  <si>
    <t>EDINALDO JOSE GONÇALVES DE OLIVEIRA</t>
  </si>
  <si>
    <t>DOUGLAS FERRANI DOS SANTOS</t>
  </si>
  <si>
    <t>PAULO HENRIQUE CAMPOS</t>
  </si>
  <si>
    <t>ERISON JOSE DOS SANTOS</t>
  </si>
  <si>
    <t>CARLOS ALBERTO ALVES DE ARAUJO</t>
  </si>
  <si>
    <t>ANDERSON JOSE CHIQUITE DA SILVA</t>
  </si>
  <si>
    <t>ADRIANO MARIANO DE ARAUJO</t>
  </si>
  <si>
    <t>VALTER FERREIRA DE LIMA</t>
  </si>
  <si>
    <t>JOSE CELSO OLIVEIRA GAMA</t>
  </si>
  <si>
    <t>CLEBERTON LUIZ DE CRISTO MOREIRA</t>
  </si>
  <si>
    <t>CLAUDENIR BELIZARIO DA COSTA</t>
  </si>
  <si>
    <t>auto</t>
  </si>
  <si>
    <t>126200-1DA2357841</t>
  </si>
  <si>
    <t>126200-1DA2357831</t>
  </si>
  <si>
    <t>000300-S031123516</t>
  </si>
  <si>
    <t>000300-M000043866</t>
  </si>
  <si>
    <t>126200-1P 6278287</t>
  </si>
  <si>
    <t>000100-T578003047</t>
  </si>
  <si>
    <t>000100-T579149397</t>
  </si>
  <si>
    <t>000100-T595025803</t>
  </si>
  <si>
    <t>126200-1DA6233051</t>
  </si>
  <si>
    <t>126200-1DA1389981</t>
  </si>
  <si>
    <t>126200-1DA1152611</t>
  </si>
  <si>
    <t>126200-1O 8233647</t>
  </si>
  <si>
    <t>126200-1DA7412471</t>
  </si>
  <si>
    <t>126200-1P 1253907</t>
  </si>
  <si>
    <t>121200-E023215326</t>
  </si>
  <si>
    <t>126200-1P 4161897</t>
  </si>
  <si>
    <t>109200-R022177920</t>
  </si>
  <si>
    <t>126200-1DB1641351</t>
  </si>
  <si>
    <t>267890-T820047656</t>
  </si>
  <si>
    <t>267890-T820047704</t>
  </si>
  <si>
    <t>126200-1P 8351587</t>
  </si>
  <si>
    <t>000300-S031822570</t>
  </si>
  <si>
    <t>000100-R602891183</t>
  </si>
  <si>
    <t>271070-GCA1758774</t>
  </si>
  <si>
    <t>000300-S031591381</t>
  </si>
  <si>
    <t>126200-1DB0501641</t>
  </si>
  <si>
    <t>271070-GCA1774643</t>
  </si>
  <si>
    <t>000100-R593523776</t>
  </si>
  <si>
    <t>126200-1O 4361417</t>
  </si>
  <si>
    <t>126200-1DA3951651</t>
  </si>
  <si>
    <t>126200-1DA7518251</t>
  </si>
  <si>
    <t>126200-1DA2793031</t>
  </si>
  <si>
    <t>126200-1P 0409897</t>
  </si>
  <si>
    <t>126200-1P 0039957</t>
  </si>
  <si>
    <t>119200-X36433713</t>
  </si>
  <si>
    <t>105300-E247003076</t>
  </si>
  <si>
    <t>000300-S030591569</t>
  </si>
  <si>
    <t>000300-S030636144</t>
  </si>
  <si>
    <t>000300-S030823172</t>
  </si>
  <si>
    <t>126200-1P 4050837</t>
  </si>
  <si>
    <t>116200-X002141368</t>
  </si>
  <si>
    <t>126200-1O 7989907</t>
  </si>
  <si>
    <t>126200-1P 4031167</t>
  </si>
  <si>
    <t>126200-1P 6837277</t>
  </si>
  <si>
    <t>000300-S031856468</t>
  </si>
  <si>
    <t>000300-S029498445</t>
  </si>
  <si>
    <t>000300-S029959963</t>
  </si>
  <si>
    <t>126200-1O 8571167</t>
  </si>
  <si>
    <t>126200-1P 2748797</t>
  </si>
  <si>
    <t>126200-1P 8005517</t>
  </si>
  <si>
    <t>126200-1O 3789917</t>
  </si>
  <si>
    <t>126200-1O 4186057</t>
  </si>
  <si>
    <t>126200-1DB0652211</t>
  </si>
  <si>
    <t>113200-AI03865020</t>
  </si>
  <si>
    <t>271510-G480558854</t>
  </si>
  <si>
    <t>126200-1W 8490501</t>
  </si>
  <si>
    <t>000100-T556968433</t>
  </si>
  <si>
    <t>000100-R560768451</t>
  </si>
  <si>
    <t>126200-1P 7236497</t>
  </si>
  <si>
    <t>126200-1O 7679607</t>
  </si>
  <si>
    <t>000100-R602285674</t>
  </si>
  <si>
    <t>289530-E023287360</t>
  </si>
  <si>
    <t>000100-R605166487</t>
  </si>
  <si>
    <t>121200-E023211886</t>
  </si>
  <si>
    <t>000300-S031557356</t>
  </si>
  <si>
    <t>271070-GCA1759133</t>
  </si>
  <si>
    <t>000300-S030535897</t>
  </si>
  <si>
    <t>225310-ED08651719</t>
  </si>
  <si>
    <t>109200-R020508547</t>
  </si>
  <si>
    <t>126200-1P 8907157</t>
  </si>
  <si>
    <t>126200-1P 7716827</t>
  </si>
  <si>
    <t>108200-RV01741474</t>
  </si>
  <si>
    <t>126200-1DA6329921</t>
  </si>
  <si>
    <t>271070-GCA1771457</t>
  </si>
  <si>
    <t>271070-GCA1771463</t>
  </si>
  <si>
    <t>000100-R610043897</t>
  </si>
  <si>
    <t>000300-S031844426</t>
  </si>
  <si>
    <t>126200-1DA4169361</t>
  </si>
  <si>
    <t>126200-1DA5030791</t>
  </si>
  <si>
    <t>126200-1O 9531717</t>
  </si>
  <si>
    <t>126200-1R 6990733</t>
  </si>
  <si>
    <t>126200-1P 2530697</t>
  </si>
  <si>
    <t>126200-1P 2904227</t>
  </si>
  <si>
    <t>126200-1P 5838777</t>
  </si>
  <si>
    <t>271070-GCA1775518</t>
  </si>
  <si>
    <t>126200-1DA7616991</t>
  </si>
  <si>
    <t>126200-1P 2385447</t>
  </si>
  <si>
    <t>126200-1P 6373187</t>
  </si>
  <si>
    <t>126200-1P 8404967</t>
  </si>
  <si>
    <t>126200-1P 1158717</t>
  </si>
  <si>
    <t>271070-GCA1753376</t>
  </si>
  <si>
    <t>126200-1P 4159827</t>
  </si>
  <si>
    <t>126200-1DA2930191</t>
  </si>
  <si>
    <t>126200-1O 4563857</t>
  </si>
  <si>
    <t>000100-T583664482</t>
  </si>
  <si>
    <t>126200-1DA2199421</t>
  </si>
  <si>
    <t>126200-1O 3789207</t>
  </si>
  <si>
    <t>126200-1O 9156147</t>
  </si>
  <si>
    <t>000100-R602080157</t>
  </si>
  <si>
    <t>000300-S030749200</t>
  </si>
  <si>
    <t>000300-S031579283</t>
  </si>
  <si>
    <t>266890-F430779049</t>
  </si>
  <si>
    <t>000300-S031891682</t>
  </si>
  <si>
    <t>126200-1O 7757997</t>
  </si>
  <si>
    <t>000300-S029846963</t>
  </si>
  <si>
    <t>000300-S030305097</t>
  </si>
  <si>
    <t>107200-CJ02965418</t>
  </si>
  <si>
    <t>126200-1O 1793437</t>
  </si>
  <si>
    <t>119200-Y34408090</t>
  </si>
  <si>
    <t>275350-I005034848</t>
  </si>
  <si>
    <t>000300-S029812705</t>
  </si>
  <si>
    <t>000100-R602228018</t>
  </si>
  <si>
    <t>000100-R594329868</t>
  </si>
  <si>
    <t>126200-1O 9511747</t>
  </si>
  <si>
    <t>000100-R607414855</t>
  </si>
  <si>
    <t>126200-1DA1768641</t>
  </si>
  <si>
    <t>000300-S031904902</t>
  </si>
  <si>
    <t>126200-1P 7985117</t>
  </si>
  <si>
    <t>000100-T600068657</t>
  </si>
  <si>
    <t>289530-E022594273</t>
  </si>
  <si>
    <t>243710-AL01533231</t>
  </si>
  <si>
    <t>000300-S029224740</t>
  </si>
  <si>
    <t>000300-S031748404</t>
  </si>
  <si>
    <t>000300-S031748405</t>
  </si>
  <si>
    <t>000100-T594764971</t>
  </si>
  <si>
    <t>000100-T605049483</t>
  </si>
  <si>
    <t>126200-1DA5518261</t>
  </si>
  <si>
    <t>126200-1DA2954441</t>
  </si>
  <si>
    <t>126200-1DA2954451</t>
  </si>
  <si>
    <t>126200-1DA2192961</t>
  </si>
  <si>
    <t>126200-1DA2192971</t>
  </si>
  <si>
    <t>126200-1DA2192981</t>
  </si>
  <si>
    <t>121200-E022809151</t>
  </si>
  <si>
    <t>KAINAN GONCALVES DOS SANTOS AMADO</t>
  </si>
  <si>
    <t>BAY6861</t>
  </si>
  <si>
    <t>BEJ8G32</t>
  </si>
  <si>
    <t>BAS2799</t>
  </si>
  <si>
    <t>RHU8E86</t>
  </si>
  <si>
    <t>BCU9A59</t>
  </si>
  <si>
    <t>BCS6A22</t>
  </si>
  <si>
    <t>BCR9J24</t>
  </si>
  <si>
    <t>BBQ5936</t>
  </si>
  <si>
    <t>BEV6E05</t>
  </si>
  <si>
    <t>ok</t>
  </si>
  <si>
    <t>Unnamed: 11</t>
  </si>
  <si>
    <t>lançado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</si>
</sst>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rgb="FFFFFF00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8" fontId="0" fillId="0" borderId="0" xfId="0" applyNumberFormat="1" applyFill="1" applyBorder="1" applyAlignment="1" applyProtection="1">
      <alignment horizontal="center" vertical="center"/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left"/>
      <protection locked="0"/>
    </xf>
    <xf numFmtId="49" fontId="3" fillId="0" borderId="0" xfId="0" applyNumberFormat="1" applyFon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2" fontId="2" fillId="0" borderId="0" xfId="0" applyNumberFormat="1" applyFont="1" applyFill="1" applyBorder="1" applyAlignment="1" applyProtection="1">
      <alignment horizontal="center"/>
      <protection locked="0"/>
    </xf>
    <xf numFmtId="1" fontId="2" fillId="0" borderId="0" xfId="0" applyNumberFormat="1" applyFont="1" applyBorder="1" applyAlignment="1" applyProtection="1">
      <alignment horizontal="center"/>
      <protection locked="0"/>
    </xf>
    <xf numFmtId="0" fontId="4" fillId="2" borderId="0" xfId="0" applyFont="1" applyFill="1" applyBorder="1" applyAlignment="1" applyProtection="1">
      <alignment horizontal="left" vertical="center"/>
      <protection locked="0"/>
    </xf>
    <xf numFmtId="0" fontId="3" fillId="0" borderId="0" xfId="0" applyFont="1" applyBorder="1" applyAlignment="1" applyProtection="1">
      <alignment horizontal="left" vertical="center"/>
      <protection locked="0"/>
    </xf>
    <xf numFmtId="1" fontId="0" fillId="0" borderId="0" xfId="0" applyNumberFormat="1" applyFont="1" applyBorder="1" applyAlignment="1">
      <alignment horizontal="left" vertical="center"/>
    </xf>
    <xf numFmtId="1" fontId="3" fillId="0" borderId="0" xfId="0" applyNumberFormat="1" applyFont="1" applyBorder="1" applyAlignment="1" applyProtection="1">
      <alignment horizontal="left" vertical="center"/>
      <protection locked="0"/>
    </xf>
    <xf numFmtId="0" fontId="0" fillId="0" borderId="0" xfId="0" applyNumberFormat="1" applyFont="1" applyBorder="1" applyAlignment="1">
      <alignment horizontal="left" vertical="center"/>
    </xf>
    <xf numFmtId="2" fontId="3" fillId="0" borderId="0" xfId="0" applyNumberFormat="1" applyFont="1" applyFill="1" applyBorder="1" applyAlignment="1" applyProtection="1">
      <alignment horizontal="left" vertical="center"/>
      <protection locked="0"/>
    </xf>
    <xf numFmtId="0" fontId="0" fillId="0" borderId="0" xfId="0" applyFont="1" applyBorder="1" applyAlignment="1">
      <alignment horizontal="left" vertical="center"/>
    </xf>
    <xf numFmtId="0" fontId="3" fillId="0" borderId="0" xfId="0" applyNumberFormat="1" applyFont="1" applyFill="1" applyBorder="1" applyAlignment="1" applyProtection="1">
      <alignment horizontal="left" vertical="center"/>
      <protection locked="0"/>
    </xf>
    <xf numFmtId="1" fontId="0" fillId="0" borderId="0" xfId="0" applyNumberFormat="1" applyBorder="1" applyAlignment="1">
      <alignment horizontal="left" vertical="center"/>
    </xf>
    <xf numFmtId="1" fontId="2" fillId="0" borderId="0" xfId="0" applyNumberFormat="1" applyFont="1" applyBorder="1" applyAlignment="1" applyProtection="1">
      <alignment horizontal="left"/>
      <protection locked="0"/>
    </xf>
    <xf numFmtId="0" fontId="0" fillId="0" borderId="0" xfId="0" applyNumberFormat="1" applyBorder="1" applyAlignment="1">
      <alignment horizontal="left" vertical="center"/>
    </xf>
    <xf numFmtId="2" fontId="2" fillId="0" borderId="0" xfId="0" applyNumberFormat="1" applyFont="1" applyFill="1" applyBorder="1" applyAlignment="1" applyProtection="1">
      <alignment horizontal="left"/>
      <protection locked="0"/>
    </xf>
    <xf numFmtId="8" fontId="0" fillId="0" borderId="0" xfId="0" applyNumberFormat="1" applyFill="1" applyBorder="1" applyAlignment="1" applyProtection="1">
      <alignment horizontal="left" vertical="center"/>
      <protection locked="0"/>
    </xf>
    <xf numFmtId="0" fontId="0" fillId="0" borderId="0" xfId="0" applyBorder="1" applyAlignment="1">
      <alignment horizontal="left" vertical="center"/>
    </xf>
    <xf numFmtId="1" fontId="0" fillId="0" borderId="0" xfId="0" applyNumberFormat="1" applyBorder="1" applyAlignment="1" applyProtection="1">
      <alignment horizontal="left" vertical="center"/>
      <protection locked="0"/>
    </xf>
    <xf numFmtId="2" fontId="0" fillId="0" borderId="0" xfId="0" applyNumberFormat="1" applyFill="1" applyBorder="1" applyAlignment="1" applyProtection="1">
      <alignment horizontal="left" vertical="center"/>
      <protection locked="0"/>
    </xf>
    <xf numFmtId="0" fontId="0" fillId="0" borderId="0" xfId="0" applyNumberForma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13">
    <dxf>
      <numFmt numFmtId="0" formatCode="General"/>
      <alignment horizontal="center" vertical="center" textRotation="0" wrapText="0" indent="0" justifyLastLine="0" shrinkToFit="0" readingOrder="0"/>
    </dxf>
    <dxf>
      <alignment horizontal="left" textRotation="0" wrapText="0" indent="0" justifyLastLine="0" shrinkToFit="0" readingOrder="0"/>
      <protection locked="0" hidden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numFmt numFmtId="1" formatCode="0"/>
      <alignment horizontal="center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  <protection locked="0" hidden="0"/>
    </dxf>
    <dxf>
      <numFmt numFmtId="0" formatCode="General"/>
      <alignment horizontal="center" vertical="center" textRotation="0" wrapText="0" indent="0" justifyLastLine="0" shrinkToFit="0" readingOrder="0"/>
    </dxf>
    <dxf>
      <numFmt numFmtId="1" formatCode="0"/>
      <alignment horizont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center" vertical="center" textRotation="0" wrapText="0" indent="0" justifyLastLine="0" shrinkToFit="0" readingOrder="0"/>
      <protection locked="0" hidden="0"/>
    </dxf>
    <dxf>
      <numFmt numFmtId="1" formatCode="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protection locked="0" hidden="0"/>
    </dxf>
    <dxf>
      <numFmt numFmtId="1" formatCode="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</dxf>
    <dxf>
      <font>
        <b val="0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odoBrotto Transportes" id="{0FCD63B4-D756-4097-A637-CDC18E5A03B3}" userId="4e3f1427e8ff2d47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422739-DC95-4443-9CA2-8D2DC8C190B7}" name="Tabela2" displayName="Tabela2" ref="A1:K134" totalsRowShown="0" headerRowDxfId="12" dataDxfId="11">
  <autoFilter ref="A1:K134" xr:uid="{40422739-DC95-4443-9CA2-8D2DC8C190B7}">
    <filterColumn colId="8">
      <filters>
        <filter val="ATU3446"/>
        <filter val="AVB6484"/>
        <filter val="AXK3540"/>
        <filter val="AYX0325"/>
        <filter val="AZC8038"/>
        <filter val="BAJ5223"/>
        <filter val="BAS2799"/>
        <filter val="BAY6861"/>
        <filter val="BBQ5936"/>
        <filter val="BCR9J24"/>
        <filter val="BCS6A22"/>
        <filter val="BCU3E35"/>
        <filter val="BCU3E37"/>
        <filter val="BCU9A59"/>
        <filter val="BDV4A31"/>
        <filter val="BDY1F87"/>
        <filter val="BEH7B63"/>
        <filter val="BEI0G51"/>
        <filter val="BEJ8G32"/>
        <filter val="BEV6E05"/>
        <filter val="EVX6050"/>
        <filter val="EZT8G78"/>
        <filter val="FFW2A21"/>
        <filter val="FJG7B82"/>
        <filter val="PLE3G38"/>
        <filter val="RHB7D45"/>
        <filter val="RHH3E54"/>
        <filter val="RHR4I00"/>
        <filter val="RHS6D59"/>
        <filter val="RHS8F05"/>
        <filter val="RHU8E86"/>
        <filter val="SDP2J91"/>
        <filter val="SDP2J92"/>
        <filter val="SDP4G96"/>
        <filter val="SDP6C21"/>
      </filters>
    </filterColumn>
    <filterColumn colId="9">
      <filters>
        <filter val="ADRIANO MARIANO DE ARAUJO"/>
        <filter val="AMARILDO PIRES DE LIMA"/>
        <filter val="ANDERSON JOSE CHIQUITE DA SILVA"/>
        <filter val="CARLOS ALBERTO ALVES DE ARAUJO"/>
        <filter val="CLAUDENIR BELIZARIO DA COSTA"/>
        <filter val="CLEBERTON LUIZ DE CRISTO MOREIRA"/>
        <filter val="DOUGLAS FERRANI DOS SANTOS"/>
        <filter val="DOUGLAS PATRICK DOS SANTOS"/>
        <filter val="EDINALDO JOSE GONÇALVES DE OLIVEIRA"/>
        <filter val="ERISON JOSE DOS SANTOS"/>
        <filter val="FERNANDO HENRIQUE DO NASCIMENTO"/>
        <filter val="JEAN CLAUDIO DE SALES BARRETO"/>
        <filter val="JONAS CARDOSO DE OLIVEIRA"/>
        <filter val="JOSE CELSO OLIVEIRA GAMA"/>
        <filter val="JOVENIR ALVES DOS SANTOS"/>
        <filter val="LEONARDO KADARNOS"/>
        <filter val="LUCAS BABETTO DAVID"/>
        <filter val="LUCAS BATISTA BUENO"/>
        <filter val="LUIZ FERNANDO DE MIRANDA"/>
        <filter val="LUIZ REGINALDO DE APRIGIO"/>
        <filter val="MARCELO GESIEL BERALDO"/>
        <filter val="MARCELO RAFAEL PRESTES"/>
        <filter val="MATEUS HENRIQUE DE MEDEIROS LISBOA ELIAS"/>
        <filter val="PAULO HENRIQUE BUENO TREVIZAN"/>
        <filter val="PAULO HENRIQUE CAMPOS"/>
        <filter val="PEDRO DE AQUINO PEREIRA"/>
        <filter val="PEDRO OSIRES BELLO JUNIOR"/>
        <filter val="VALTER FERREIRA DE LIMA"/>
        <filter val="VANDEMIR FERNANDES DOS SANTOS"/>
        <filter val="VILMAR FERNANDES DOS SANTOS"/>
        <filter val="WELLINGTON MINELI DE FRANCA"/>
        <filter val="WUELLYTON LUIS ALVES"/>
      </filters>
    </filterColumn>
  </autoFilter>
  <tableColumns count="11">
    <tableColumn id="1" xr3:uid="{48FAF9B5-9FF0-471F-8EC9-F1172CEC018E}" name="Unnamed: 1" dataDxfId="10">
      <calculatedColumnFormula>IF(ISBLANK(#REF!),"Em branco","ok")</calculatedColumnFormula>
    </tableColumn>
    <tableColumn id="2" xr3:uid="{DEC5A105-135F-4A38-A8B3-870286517150}" name="Unnamed: 2" dataDxfId="9"/>
    <tableColumn id="3" xr3:uid="{44CDA04C-9BC2-499B-A84E-F51D02C43A99}" name="Unnamed: 3" dataDxfId="8"/>
    <tableColumn id="5" xr3:uid="{7975265C-75C6-45F4-9378-762B10627F9D}" name="Unnamed: 4" dataDxfId="7"/>
    <tableColumn id="4" xr3:uid="{4F34C711-21CB-4E74-ABE4-0390FF3806A3}" name="Unnamed: 5" dataDxfId="6">
      <calculatedColumnFormula>RIGHT(L2,6)</calculatedColumnFormula>
    </tableColumn>
    <tableColumn id="6" xr3:uid="{17F2B001-5826-45C6-BBD9-03F3D63BC95B}" name="Unnamed: 6" dataDxfId="5"/>
    <tableColumn id="7" xr3:uid="{89980732-F4DF-48ED-8AEA-07AD26FC31FA}" name="Unnamed: 7" dataDxfId="4"/>
    <tableColumn id="8" xr3:uid="{0E38FD16-B3C6-4091-B78D-C96FDB6ADE24}" name="Unnamed: 8" dataDxfId="3"/>
    <tableColumn id="10" xr3:uid="{9448C1CE-7DCF-46E2-BAA0-2A342F4E71FE}" name="Unnamed: 9" dataDxfId="2"/>
    <tableColumn id="9" xr3:uid="{19E7015B-52C6-4F2D-ABDF-A01164D732BA}" name="Unnamed: 10" dataDxfId="1"/>
    <tableColumn id="11" xr3:uid="{35F81A16-37FC-4992-8D7E-E3021A402D62}" name="Unnamed: 11" dataDxfId="0">
      <calculatedColumnFormula>VLOOKUP(Tabela2[[#This Row],[Unnamed: 10]],CÓDIGOS!A:B,2)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10-29T11:19:27.92" personId="{0FCD63B4-D756-4097-A637-CDC18E5A03B3}" id="{F6EABF80-7C78-4FCD-8D43-36FAB73A84FF}">
    <text xml:space="preserve">Ok
</text>
  </threadedComment>
  <threadedComment ref="E1" dT="2022-10-29T11:19:52.90" personId="{0FCD63B4-D756-4097-A637-CDC18E5A03B3}" id="{D199FF8D-929B-498E-A971-8D9A192804E5}">
    <text>6 últimos da infração</text>
  </threadedComment>
  <threadedComment ref="G1" dT="2022-10-29T11:20:55.71" personId="{0FCD63B4-D756-4097-A637-CDC18E5A03B3}" id="{BAA985FB-039D-49F6-A75F-2613E970DBC4}">
    <text>valor</text>
  </threadedComment>
  <threadedComment ref="J1" dT="2022-10-29T11:20:07.16" personId="{0FCD63B4-D756-4097-A637-CDC18E5A03B3}" id="{62629890-075C-4E74-8648-5E7DF5C4F4BD}">
    <text>Motorista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4C4BD-2501-4E95-9C2C-48A1448B687E}">
  <dimension ref="A1:N134"/>
  <sheetViews>
    <sheetView showGridLines="0" workbookViewId="0">
      <pane ySplit="1" topLeftCell="A103" activePane="bottomLeft" state="frozen"/>
      <selection pane="bottomLeft" activeCell="G110" sqref="G110:G116"/>
    </sheetView>
  </sheetViews>
  <sheetFormatPr defaultRowHeight="15" x14ac:dyDescent="0.25"/>
  <cols>
    <col min="1" max="1" width="16.28515625" style="8" bestFit="1" customWidth="1"/>
    <col min="2" max="2" width="12.42578125" style="19" customWidth="1"/>
    <col min="3" max="3" width="13" style="19" customWidth="1"/>
    <col min="4" max="4" width="14" style="19" bestFit="1" customWidth="1"/>
    <col min="5" max="5" width="14" style="25" bestFit="1" customWidth="1"/>
    <col min="6" max="6" width="14" style="21" bestFit="1" customWidth="1"/>
    <col min="7" max="7" width="14" style="26" bestFit="1" customWidth="1"/>
    <col min="8" max="8" width="14" style="24" bestFit="1" customWidth="1"/>
    <col min="9" max="9" width="14" style="27" bestFit="1" customWidth="1"/>
    <col min="10" max="10" width="23.140625" style="8" customWidth="1"/>
    <col min="11" max="11" width="15" style="24" bestFit="1" customWidth="1"/>
    <col min="12" max="12" width="18.7109375" style="8" bestFit="1" customWidth="1"/>
    <col min="13" max="16384" width="9.140625" style="24"/>
  </cols>
  <sheetData>
    <row r="1" spans="1:14" s="17" customFormat="1" x14ac:dyDescent="0.25">
      <c r="A1" s="12" t="s">
        <v>0</v>
      </c>
      <c r="B1" s="13" t="s">
        <v>1</v>
      </c>
      <c r="C1" s="13" t="s">
        <v>2</v>
      </c>
      <c r="D1" s="13" t="s">
        <v>3</v>
      </c>
      <c r="E1" s="14" t="s">
        <v>5</v>
      </c>
      <c r="F1" s="15" t="s">
        <v>4</v>
      </c>
      <c r="G1" s="16" t="s">
        <v>6</v>
      </c>
      <c r="H1" s="17" t="s">
        <v>7</v>
      </c>
      <c r="I1" s="18" t="s">
        <v>9</v>
      </c>
      <c r="J1" s="7" t="s">
        <v>10</v>
      </c>
      <c r="K1" s="17" t="s">
        <v>216</v>
      </c>
      <c r="L1" s="11" t="s">
        <v>71</v>
      </c>
    </row>
    <row r="2" spans="1:14" x14ac:dyDescent="0.2">
      <c r="A2" s="8" t="s">
        <v>217</v>
      </c>
      <c r="B2" s="19">
        <v>108</v>
      </c>
      <c r="C2" s="19">
        <v>4990</v>
      </c>
      <c r="D2" s="19">
        <v>34</v>
      </c>
      <c r="E2" s="20" t="str">
        <f>RIGHT(L2,6)</f>
        <v>357841</v>
      </c>
      <c r="F2" s="21">
        <v>20102022</v>
      </c>
      <c r="G2" s="22">
        <v>156.18</v>
      </c>
      <c r="H2" s="19">
        <v>83</v>
      </c>
      <c r="I2" s="23" t="s">
        <v>18</v>
      </c>
      <c r="J2" s="6" t="s">
        <v>66</v>
      </c>
      <c r="K2" s="24">
        <f>VLOOKUP(Tabela2[[#This Row],[Unnamed: 10]],CÓDIGOS!A:B,2)</f>
        <v>7022</v>
      </c>
      <c r="L2" s="8" t="s">
        <v>72</v>
      </c>
      <c r="N2" s="24" t="e">
        <f>VLOOKUP(Tabela2[[#This Row],[Unnamed: 5]],#REF!,1,0)</f>
        <v>#REF!</v>
      </c>
    </row>
    <row r="3" spans="1:14" x14ac:dyDescent="0.2">
      <c r="A3" s="8" t="s">
        <v>217</v>
      </c>
      <c r="B3" s="19">
        <v>108</v>
      </c>
      <c r="C3" s="19">
        <v>4990</v>
      </c>
      <c r="D3" s="19">
        <v>34</v>
      </c>
      <c r="E3" s="20" t="str">
        <f>RIGHT(L3,6)</f>
        <v>357831</v>
      </c>
      <c r="F3" s="21">
        <v>20102022</v>
      </c>
      <c r="G3" s="22">
        <v>1173.8800000000001</v>
      </c>
      <c r="H3" s="19">
        <v>83</v>
      </c>
      <c r="I3" s="23" t="s">
        <v>18</v>
      </c>
      <c r="J3" s="6" t="s">
        <v>66</v>
      </c>
      <c r="K3" s="24">
        <f>VLOOKUP(Tabela2[[#This Row],[Unnamed: 10]],CÓDIGOS!A:B,2)</f>
        <v>7022</v>
      </c>
      <c r="L3" s="8" t="s">
        <v>73</v>
      </c>
      <c r="N3" s="24" t="e">
        <f>VLOOKUP(Tabela2[[#This Row],[Unnamed: 5]],#REF!,1,TRUE)</f>
        <v>#REF!</v>
      </c>
    </row>
    <row r="4" spans="1:14" x14ac:dyDescent="0.2">
      <c r="A4" s="8" t="s">
        <v>217</v>
      </c>
      <c r="B4" s="19">
        <v>108</v>
      </c>
      <c r="C4" s="19">
        <v>4990</v>
      </c>
      <c r="D4" s="19">
        <v>34</v>
      </c>
      <c r="E4" s="20" t="str">
        <f>RIGHT(L4,6)</f>
        <v>123516</v>
      </c>
      <c r="F4" s="21">
        <v>20102022</v>
      </c>
      <c r="G4" s="22">
        <v>104.13</v>
      </c>
      <c r="H4" s="19">
        <v>83</v>
      </c>
      <c r="I4" s="23" t="s">
        <v>206</v>
      </c>
      <c r="J4" s="6" t="s">
        <v>52</v>
      </c>
      <c r="K4" s="24">
        <f>VLOOKUP(Tabela2[[#This Row],[Unnamed: 10]],CÓDIGOS!A:B,2)</f>
        <v>106</v>
      </c>
      <c r="L4" s="8" t="s">
        <v>74</v>
      </c>
      <c r="N4" s="24" t="e">
        <f>VLOOKUP(Tabela2[[#This Row],[Unnamed: 5]],#REF!,1,TRUE)</f>
        <v>#REF!</v>
      </c>
    </row>
    <row r="5" spans="1:14" s="1" customFormat="1" hidden="1" x14ac:dyDescent="0.2">
      <c r="A5" s="5"/>
      <c r="B5" s="2">
        <v>108</v>
      </c>
      <c r="C5" s="2">
        <v>4990</v>
      </c>
      <c r="D5" s="2">
        <v>34</v>
      </c>
      <c r="E5" s="10" t="str">
        <f>RIGHT(L5,6)</f>
        <v>043866</v>
      </c>
      <c r="F5" s="3">
        <v>20102022</v>
      </c>
      <c r="G5" s="9">
        <v>104.13</v>
      </c>
      <c r="H5" s="2">
        <v>83</v>
      </c>
      <c r="I5" s="4" t="s">
        <v>22</v>
      </c>
      <c r="J5" s="6" t="s">
        <v>52</v>
      </c>
      <c r="K5" s="1">
        <f>VLOOKUP(Tabela2[[#This Row],[Unnamed: 10]],CÓDIGOS!A:B,2)</f>
        <v>106</v>
      </c>
      <c r="L5" s="8" t="s">
        <v>75</v>
      </c>
      <c r="N5" s="1" t="e">
        <f>VLOOKUP(Tabela2[[#This Row],[Unnamed: 5]],#REF!,1,TRUE)</f>
        <v>#REF!</v>
      </c>
    </row>
    <row r="6" spans="1:14" s="1" customFormat="1" hidden="1" x14ac:dyDescent="0.2">
      <c r="A6" s="5"/>
      <c r="B6" s="2">
        <v>108</v>
      </c>
      <c r="C6" s="2">
        <v>4990</v>
      </c>
      <c r="D6" s="2">
        <v>34</v>
      </c>
      <c r="E6" s="10" t="str">
        <f>RIGHT(L6,6)</f>
        <v>278287</v>
      </c>
      <c r="F6" s="3">
        <v>20102022</v>
      </c>
      <c r="G6" s="9">
        <v>104.13</v>
      </c>
      <c r="H6" s="2">
        <v>83</v>
      </c>
      <c r="I6" s="4" t="s">
        <v>22</v>
      </c>
      <c r="J6" s="6" t="s">
        <v>52</v>
      </c>
      <c r="K6" s="1">
        <f>VLOOKUP(Tabela2[[#This Row],[Unnamed: 10]],CÓDIGOS!A:B,2)</f>
        <v>106</v>
      </c>
      <c r="L6" s="8" t="s">
        <v>76</v>
      </c>
      <c r="N6" s="1" t="e">
        <f>VLOOKUP(Tabela2[[#This Row],[Unnamed: 5]],#REF!,1,TRUE)</f>
        <v>#REF!</v>
      </c>
    </row>
    <row r="7" spans="1:14" x14ac:dyDescent="0.2">
      <c r="A7" s="8" t="s">
        <v>217</v>
      </c>
      <c r="B7" s="19">
        <v>108</v>
      </c>
      <c r="C7" s="19">
        <v>4990</v>
      </c>
      <c r="D7" s="19">
        <v>34</v>
      </c>
      <c r="E7" s="20" t="str">
        <f t="shared" ref="E7:E37" si="0">RIGHT(L7,6)</f>
        <v>003047</v>
      </c>
      <c r="F7" s="21">
        <v>20102022</v>
      </c>
      <c r="G7" s="22">
        <v>197.18</v>
      </c>
      <c r="H7" s="19">
        <v>83</v>
      </c>
      <c r="I7" s="23" t="s">
        <v>33</v>
      </c>
      <c r="J7" s="6" t="s">
        <v>65</v>
      </c>
      <c r="K7" s="24">
        <f>VLOOKUP(Tabela2[[#This Row],[Unnamed: 10]],CÓDIGOS!A:B,2)</f>
        <v>107</v>
      </c>
      <c r="L7" s="8" t="s">
        <v>77</v>
      </c>
      <c r="N7" s="24" t="e">
        <f>VLOOKUP(Tabela2[[#This Row],[Unnamed: 5]],#REF!,1,TRUE)</f>
        <v>#REF!</v>
      </c>
    </row>
    <row r="8" spans="1:14" x14ac:dyDescent="0.2">
      <c r="A8" s="8" t="s">
        <v>217</v>
      </c>
      <c r="B8" s="19">
        <v>108</v>
      </c>
      <c r="C8" s="19">
        <v>4990</v>
      </c>
      <c r="D8" s="19">
        <v>34</v>
      </c>
      <c r="E8" s="20" t="str">
        <f t="shared" si="0"/>
        <v>149397</v>
      </c>
      <c r="F8" s="21">
        <v>20102022</v>
      </c>
      <c r="G8" s="22">
        <v>156.18</v>
      </c>
      <c r="H8" s="19">
        <v>83</v>
      </c>
      <c r="I8" s="23" t="s">
        <v>33</v>
      </c>
      <c r="J8" s="6" t="s">
        <v>65</v>
      </c>
      <c r="K8" s="24">
        <f>VLOOKUP(Tabela2[[#This Row],[Unnamed: 10]],CÓDIGOS!A:B,2)</f>
        <v>107</v>
      </c>
      <c r="L8" s="8" t="s">
        <v>78</v>
      </c>
      <c r="N8" s="24" t="e">
        <f>VLOOKUP(Tabela2[[#This Row],[Unnamed: 5]],#REF!,1,TRUE)</f>
        <v>#REF!</v>
      </c>
    </row>
    <row r="9" spans="1:14" x14ac:dyDescent="0.2">
      <c r="A9" s="8" t="s">
        <v>217</v>
      </c>
      <c r="B9" s="19">
        <v>108</v>
      </c>
      <c r="C9" s="19">
        <v>4990</v>
      </c>
      <c r="D9" s="19">
        <v>34</v>
      </c>
      <c r="E9" s="20" t="str">
        <f t="shared" si="0"/>
        <v>025803</v>
      </c>
      <c r="F9" s="21">
        <v>20102022</v>
      </c>
      <c r="G9" s="22">
        <v>156.18</v>
      </c>
      <c r="H9" s="19">
        <v>83</v>
      </c>
      <c r="I9" s="23" t="s">
        <v>33</v>
      </c>
      <c r="J9" s="6" t="s">
        <v>65</v>
      </c>
      <c r="K9" s="24">
        <f>VLOOKUP(Tabela2[[#This Row],[Unnamed: 10]],CÓDIGOS!A:B,2)</f>
        <v>107</v>
      </c>
      <c r="L9" s="8" t="s">
        <v>79</v>
      </c>
      <c r="N9" s="24" t="e">
        <f>VLOOKUP(Tabela2[[#This Row],[Unnamed: 5]],#REF!,1,TRUE)</f>
        <v>#REF!</v>
      </c>
    </row>
    <row r="10" spans="1:14" x14ac:dyDescent="0.2">
      <c r="A10" s="8" t="s">
        <v>217</v>
      </c>
      <c r="B10" s="19">
        <v>108</v>
      </c>
      <c r="C10" s="19">
        <v>4990</v>
      </c>
      <c r="D10" s="19">
        <v>34</v>
      </c>
      <c r="E10" s="20" t="str">
        <f t="shared" si="0"/>
        <v>233051</v>
      </c>
      <c r="F10" s="21">
        <v>20102022</v>
      </c>
      <c r="G10" s="22">
        <v>104.13</v>
      </c>
      <c r="H10" s="19">
        <v>83</v>
      </c>
      <c r="I10" s="23" t="s">
        <v>33</v>
      </c>
      <c r="J10" s="6" t="s">
        <v>65</v>
      </c>
      <c r="K10" s="24">
        <f>VLOOKUP(Tabela2[[#This Row],[Unnamed: 10]],CÓDIGOS!A:B,2)</f>
        <v>107</v>
      </c>
      <c r="L10" s="8" t="s">
        <v>80</v>
      </c>
      <c r="N10" s="24" t="e">
        <f>VLOOKUP(Tabela2[[#This Row],[Unnamed: 5]],#REF!,1,TRUE)</f>
        <v>#REF!</v>
      </c>
    </row>
    <row r="11" spans="1:14" x14ac:dyDescent="0.2">
      <c r="A11" s="8" t="s">
        <v>217</v>
      </c>
      <c r="B11" s="19">
        <v>108</v>
      </c>
      <c r="C11" s="19">
        <v>4990</v>
      </c>
      <c r="D11" s="19">
        <v>34</v>
      </c>
      <c r="E11" s="20" t="str">
        <f t="shared" si="0"/>
        <v>389981</v>
      </c>
      <c r="F11" s="21">
        <v>20102022</v>
      </c>
      <c r="G11" s="22">
        <v>104.13</v>
      </c>
      <c r="H11" s="19">
        <v>83</v>
      </c>
      <c r="I11" s="23" t="s">
        <v>31</v>
      </c>
      <c r="J11" s="6" t="s">
        <v>64</v>
      </c>
      <c r="K11" s="24">
        <f>VLOOKUP(Tabela2[[#This Row],[Unnamed: 10]],CÓDIGOS!A:B,2)</f>
        <v>3280</v>
      </c>
      <c r="L11" s="8" t="s">
        <v>81</v>
      </c>
      <c r="N11" s="24" t="e">
        <f>VLOOKUP(Tabela2[[#This Row],[Unnamed: 5]],#REF!,1,TRUE)</f>
        <v>#REF!</v>
      </c>
    </row>
    <row r="12" spans="1:14" x14ac:dyDescent="0.2">
      <c r="A12" s="8" t="s">
        <v>217</v>
      </c>
      <c r="B12" s="19">
        <v>108</v>
      </c>
      <c r="C12" s="19">
        <v>4990</v>
      </c>
      <c r="D12" s="19">
        <v>34</v>
      </c>
      <c r="E12" s="20" t="str">
        <f t="shared" si="0"/>
        <v>152611</v>
      </c>
      <c r="F12" s="21">
        <v>20102022</v>
      </c>
      <c r="G12" s="22">
        <v>104.13</v>
      </c>
      <c r="H12" s="19">
        <v>83</v>
      </c>
      <c r="I12" s="23" t="s">
        <v>31</v>
      </c>
      <c r="J12" s="6" t="s">
        <v>64</v>
      </c>
      <c r="K12" s="24">
        <f>VLOOKUP(Tabela2[[#This Row],[Unnamed: 10]],CÓDIGOS!A:B,2)</f>
        <v>3280</v>
      </c>
      <c r="L12" s="8" t="s">
        <v>82</v>
      </c>
      <c r="N12" s="24" t="e">
        <f>VLOOKUP(Tabela2[[#This Row],[Unnamed: 5]],#REF!,1,TRUE)</f>
        <v>#REF!</v>
      </c>
    </row>
    <row r="13" spans="1:14" x14ac:dyDescent="0.2">
      <c r="A13" s="8" t="s">
        <v>217</v>
      </c>
      <c r="B13" s="19">
        <v>108</v>
      </c>
      <c r="C13" s="19">
        <v>4990</v>
      </c>
      <c r="D13" s="19">
        <v>34</v>
      </c>
      <c r="E13" s="20" t="str">
        <f t="shared" si="0"/>
        <v>233647</v>
      </c>
      <c r="F13" s="21">
        <v>20102022</v>
      </c>
      <c r="G13" s="22">
        <v>156.18</v>
      </c>
      <c r="H13" s="19">
        <v>83</v>
      </c>
      <c r="I13" s="23" t="s">
        <v>31</v>
      </c>
      <c r="J13" s="6" t="s">
        <v>64</v>
      </c>
      <c r="K13" s="24">
        <f>VLOOKUP(Tabela2[[#This Row],[Unnamed: 10]],CÓDIGOS!A:B,2)</f>
        <v>3280</v>
      </c>
      <c r="L13" s="8" t="s">
        <v>83</v>
      </c>
      <c r="N13" s="24" t="e">
        <f>VLOOKUP(Tabela2[[#This Row],[Unnamed: 5]],#REF!,1,TRUE)</f>
        <v>#REF!</v>
      </c>
    </row>
    <row r="14" spans="1:14" x14ac:dyDescent="0.2">
      <c r="A14" s="8" t="s">
        <v>217</v>
      </c>
      <c r="B14" s="19">
        <v>108</v>
      </c>
      <c r="C14" s="19">
        <v>4990</v>
      </c>
      <c r="D14" s="19">
        <v>34</v>
      </c>
      <c r="E14" s="20" t="str">
        <f t="shared" si="0"/>
        <v>412471</v>
      </c>
      <c r="F14" s="21">
        <v>20102022</v>
      </c>
      <c r="G14" s="22">
        <v>156.18</v>
      </c>
      <c r="H14" s="19">
        <v>83</v>
      </c>
      <c r="I14" s="23" t="s">
        <v>31</v>
      </c>
      <c r="J14" s="6" t="s">
        <v>64</v>
      </c>
      <c r="K14" s="24">
        <f>VLOOKUP(Tabela2[[#This Row],[Unnamed: 10]],CÓDIGOS!A:B,2)</f>
        <v>3280</v>
      </c>
      <c r="L14" s="8" t="s">
        <v>84</v>
      </c>
      <c r="N14" s="24" t="e">
        <f>VLOOKUP(Tabela2[[#This Row],[Unnamed: 5]],#REF!,1,TRUE)</f>
        <v>#REF!</v>
      </c>
    </row>
    <row r="15" spans="1:14" x14ac:dyDescent="0.2">
      <c r="A15" s="8" t="s">
        <v>217</v>
      </c>
      <c r="B15" s="19">
        <v>108</v>
      </c>
      <c r="C15" s="19">
        <v>4990</v>
      </c>
      <c r="D15" s="19">
        <v>34</v>
      </c>
      <c r="E15" s="20" t="str">
        <f t="shared" si="0"/>
        <v>253907</v>
      </c>
      <c r="F15" s="21">
        <v>20102022</v>
      </c>
      <c r="G15" s="22">
        <v>104.13</v>
      </c>
      <c r="H15" s="19">
        <v>83</v>
      </c>
      <c r="I15" s="23" t="s">
        <v>31</v>
      </c>
      <c r="J15" s="6" t="s">
        <v>64</v>
      </c>
      <c r="K15" s="24">
        <f>VLOOKUP(Tabela2[[#This Row],[Unnamed: 10]],CÓDIGOS!A:B,2)</f>
        <v>3280</v>
      </c>
      <c r="L15" s="8" t="s">
        <v>85</v>
      </c>
      <c r="N15" s="24" t="e">
        <f>VLOOKUP(Tabela2[[#This Row],[Unnamed: 5]],#REF!,1,TRUE)</f>
        <v>#REF!</v>
      </c>
    </row>
    <row r="16" spans="1:14" x14ac:dyDescent="0.2">
      <c r="A16" s="8" t="s">
        <v>217</v>
      </c>
      <c r="B16" s="19">
        <v>108</v>
      </c>
      <c r="C16" s="19">
        <v>4990</v>
      </c>
      <c r="D16" s="19">
        <v>34</v>
      </c>
      <c r="E16" s="20" t="str">
        <f t="shared" si="0"/>
        <v>215326</v>
      </c>
      <c r="F16" s="21">
        <v>20102022</v>
      </c>
      <c r="G16" s="22">
        <v>104.13</v>
      </c>
      <c r="H16" s="19">
        <v>83</v>
      </c>
      <c r="I16" s="23" t="s">
        <v>31</v>
      </c>
      <c r="J16" s="6" t="s">
        <v>64</v>
      </c>
      <c r="K16" s="24">
        <f>VLOOKUP(Tabela2[[#This Row],[Unnamed: 10]],CÓDIGOS!A:B,2)</f>
        <v>3280</v>
      </c>
      <c r="L16" s="8" t="s">
        <v>86</v>
      </c>
      <c r="N16" s="24" t="e">
        <f>VLOOKUP(Tabela2[[#This Row],[Unnamed: 5]],#REF!,1,TRUE)</f>
        <v>#REF!</v>
      </c>
    </row>
    <row r="17" spans="1:14" x14ac:dyDescent="0.2">
      <c r="A17" s="8" t="s">
        <v>217</v>
      </c>
      <c r="B17" s="19">
        <v>108</v>
      </c>
      <c r="C17" s="19">
        <v>4990</v>
      </c>
      <c r="D17" s="19">
        <v>34</v>
      </c>
      <c r="E17" s="20" t="str">
        <f t="shared" si="0"/>
        <v>161897</v>
      </c>
      <c r="F17" s="21">
        <v>20102022</v>
      </c>
      <c r="G17" s="22">
        <v>104.13</v>
      </c>
      <c r="H17" s="19">
        <v>83</v>
      </c>
      <c r="I17" s="23" t="s">
        <v>31</v>
      </c>
      <c r="J17" s="6" t="s">
        <v>64</v>
      </c>
      <c r="K17" s="24">
        <f>VLOOKUP(Tabela2[[#This Row],[Unnamed: 10]],CÓDIGOS!A:B,2)</f>
        <v>3280</v>
      </c>
      <c r="L17" s="8" t="s">
        <v>87</v>
      </c>
      <c r="N17" s="24" t="e">
        <f>VLOOKUP(Tabela2[[#This Row],[Unnamed: 5]],#REF!,1,TRUE)</f>
        <v>#REF!</v>
      </c>
    </row>
    <row r="18" spans="1:14" x14ac:dyDescent="0.2">
      <c r="A18" s="8" t="s">
        <v>217</v>
      </c>
      <c r="B18" s="19">
        <v>108</v>
      </c>
      <c r="C18" s="19">
        <v>4990</v>
      </c>
      <c r="D18" s="19">
        <v>34</v>
      </c>
      <c r="E18" s="20" t="str">
        <f t="shared" si="0"/>
        <v>177920</v>
      </c>
      <c r="F18" s="21">
        <v>20102022</v>
      </c>
      <c r="G18" s="22">
        <v>104.13</v>
      </c>
      <c r="H18" s="19">
        <v>83</v>
      </c>
      <c r="I18" s="23" t="s">
        <v>31</v>
      </c>
      <c r="J18" s="6" t="s">
        <v>64</v>
      </c>
      <c r="K18" s="24">
        <f>VLOOKUP(Tabela2[[#This Row],[Unnamed: 10]],CÓDIGOS!A:B,2)</f>
        <v>3280</v>
      </c>
      <c r="L18" s="8" t="s">
        <v>88</v>
      </c>
      <c r="N18" s="24" t="e">
        <f>VLOOKUP(Tabela2[[#This Row],[Unnamed: 5]],#REF!,1,TRUE)</f>
        <v>#REF!</v>
      </c>
    </row>
    <row r="19" spans="1:14" x14ac:dyDescent="0.2">
      <c r="A19" s="8" t="s">
        <v>217</v>
      </c>
      <c r="B19" s="19">
        <v>108</v>
      </c>
      <c r="C19" s="19">
        <v>4990</v>
      </c>
      <c r="D19" s="19">
        <v>34</v>
      </c>
      <c r="E19" s="20" t="str">
        <f t="shared" si="0"/>
        <v>641351</v>
      </c>
      <c r="F19" s="21">
        <v>20102022</v>
      </c>
      <c r="G19" s="22">
        <v>156.18</v>
      </c>
      <c r="H19" s="19">
        <v>83</v>
      </c>
      <c r="I19" s="23" t="s">
        <v>31</v>
      </c>
      <c r="J19" s="6" t="s">
        <v>64</v>
      </c>
      <c r="K19" s="24">
        <f>VLOOKUP(Tabela2[[#This Row],[Unnamed: 10]],CÓDIGOS!A:B,2)</f>
        <v>3280</v>
      </c>
      <c r="L19" s="8" t="s">
        <v>89</v>
      </c>
      <c r="N19" s="24" t="e">
        <f>VLOOKUP(Tabela2[[#This Row],[Unnamed: 5]],#REF!,1,TRUE)</f>
        <v>#REF!</v>
      </c>
    </row>
    <row r="20" spans="1:14" x14ac:dyDescent="0.2">
      <c r="A20" s="8" t="s">
        <v>217</v>
      </c>
      <c r="B20" s="19">
        <v>108</v>
      </c>
      <c r="C20" s="19">
        <v>4990</v>
      </c>
      <c r="D20" s="19">
        <v>34</v>
      </c>
      <c r="E20" s="20" t="str">
        <f t="shared" si="0"/>
        <v>047656</v>
      </c>
      <c r="F20" s="21">
        <v>20102022</v>
      </c>
      <c r="G20" s="22">
        <v>156.18</v>
      </c>
      <c r="H20" s="19">
        <v>83</v>
      </c>
      <c r="I20" s="23" t="s">
        <v>31</v>
      </c>
      <c r="J20" s="6" t="s">
        <v>64</v>
      </c>
      <c r="K20" s="24">
        <f>VLOOKUP(Tabela2[[#This Row],[Unnamed: 10]],CÓDIGOS!A:B,2)</f>
        <v>3280</v>
      </c>
      <c r="L20" s="8" t="s">
        <v>90</v>
      </c>
      <c r="N20" s="24" t="e">
        <f>VLOOKUP(Tabela2[[#This Row],[Unnamed: 5]],#REF!,1,TRUE)</f>
        <v>#REF!</v>
      </c>
    </row>
    <row r="21" spans="1:14" x14ac:dyDescent="0.2">
      <c r="A21" s="8" t="s">
        <v>217</v>
      </c>
      <c r="B21" s="19">
        <v>108</v>
      </c>
      <c r="C21" s="19">
        <v>4990</v>
      </c>
      <c r="D21" s="19">
        <v>34</v>
      </c>
      <c r="E21" s="20" t="str">
        <f t="shared" si="0"/>
        <v>047704</v>
      </c>
      <c r="F21" s="21">
        <v>20102022</v>
      </c>
      <c r="G21" s="22">
        <v>104.13</v>
      </c>
      <c r="H21" s="19">
        <v>83</v>
      </c>
      <c r="I21" s="23" t="s">
        <v>31</v>
      </c>
      <c r="J21" s="6" t="s">
        <v>64</v>
      </c>
      <c r="K21" s="24">
        <f>VLOOKUP(Tabela2[[#This Row],[Unnamed: 10]],CÓDIGOS!A:B,2)</f>
        <v>3280</v>
      </c>
      <c r="L21" s="8" t="s">
        <v>91</v>
      </c>
      <c r="N21" s="24" t="e">
        <f>VLOOKUP(Tabela2[[#This Row],[Unnamed: 5]],#REF!,1,TRUE)</f>
        <v>#REF!</v>
      </c>
    </row>
    <row r="22" spans="1:14" x14ac:dyDescent="0.2">
      <c r="A22" s="8" t="s">
        <v>217</v>
      </c>
      <c r="B22" s="19">
        <v>108</v>
      </c>
      <c r="C22" s="19">
        <v>4990</v>
      </c>
      <c r="D22" s="19">
        <v>34</v>
      </c>
      <c r="E22" s="20" t="str">
        <f t="shared" si="0"/>
        <v>351587</v>
      </c>
      <c r="F22" s="21">
        <v>20102022</v>
      </c>
      <c r="G22" s="22">
        <v>104.13</v>
      </c>
      <c r="H22" s="19">
        <v>83</v>
      </c>
      <c r="I22" s="23" t="s">
        <v>31</v>
      </c>
      <c r="J22" s="6" t="s">
        <v>64</v>
      </c>
      <c r="K22" s="24">
        <f>VLOOKUP(Tabela2[[#This Row],[Unnamed: 10]],CÓDIGOS!A:B,2)</f>
        <v>3280</v>
      </c>
      <c r="L22" s="8" t="s">
        <v>92</v>
      </c>
      <c r="N22" s="24" t="e">
        <f>VLOOKUP(Tabela2[[#This Row],[Unnamed: 5]],#REF!,1,TRUE)</f>
        <v>#REF!</v>
      </c>
    </row>
    <row r="23" spans="1:14" x14ac:dyDescent="0.2">
      <c r="A23" s="8" t="s">
        <v>217</v>
      </c>
      <c r="B23" s="19">
        <v>108</v>
      </c>
      <c r="C23" s="19">
        <v>4990</v>
      </c>
      <c r="D23" s="19">
        <v>34</v>
      </c>
      <c r="E23" s="20" t="str">
        <f t="shared" si="0"/>
        <v>822570</v>
      </c>
      <c r="F23" s="21">
        <v>20102022</v>
      </c>
      <c r="G23" s="22">
        <v>104.13</v>
      </c>
      <c r="H23" s="19">
        <v>83</v>
      </c>
      <c r="I23" s="23" t="s">
        <v>207</v>
      </c>
      <c r="J23" s="6" t="s">
        <v>70</v>
      </c>
      <c r="K23" s="24">
        <f>VLOOKUP(Tabela2[[#This Row],[Unnamed: 10]],CÓDIGOS!A:B,2)</f>
        <v>109</v>
      </c>
      <c r="L23" s="8" t="s">
        <v>93</v>
      </c>
      <c r="N23" s="24" t="e">
        <f>VLOOKUP(Tabela2[[#This Row],[Unnamed: 5]],#REF!,1,TRUE)</f>
        <v>#REF!</v>
      </c>
    </row>
    <row r="24" spans="1:14" x14ac:dyDescent="0.2">
      <c r="A24" s="8" t="s">
        <v>217</v>
      </c>
      <c r="B24" s="19">
        <v>108</v>
      </c>
      <c r="C24" s="19">
        <v>4990</v>
      </c>
      <c r="D24" s="19">
        <v>34</v>
      </c>
      <c r="E24" s="20" t="str">
        <f t="shared" si="0"/>
        <v>891183</v>
      </c>
      <c r="F24" s="21">
        <v>20102022</v>
      </c>
      <c r="G24" s="22">
        <v>104.13</v>
      </c>
      <c r="H24" s="19">
        <v>83</v>
      </c>
      <c r="I24" s="23" t="s">
        <v>38</v>
      </c>
      <c r="J24" s="6" t="s">
        <v>70</v>
      </c>
      <c r="K24" s="24">
        <f>VLOOKUP(Tabela2[[#This Row],[Unnamed: 10]],CÓDIGOS!A:B,2)</f>
        <v>109</v>
      </c>
      <c r="L24" s="8" t="s">
        <v>94</v>
      </c>
      <c r="N24" s="24" t="e">
        <f>VLOOKUP(Tabela2[[#This Row],[Unnamed: 5]],#REF!,1,TRUE)</f>
        <v>#REF!</v>
      </c>
    </row>
    <row r="25" spans="1:14" x14ac:dyDescent="0.2">
      <c r="A25" s="8" t="s">
        <v>217</v>
      </c>
      <c r="B25" s="19">
        <v>108</v>
      </c>
      <c r="C25" s="19">
        <v>4990</v>
      </c>
      <c r="D25" s="19">
        <v>34</v>
      </c>
      <c r="E25" s="20" t="str">
        <f t="shared" si="0"/>
        <v>758774</v>
      </c>
      <c r="F25" s="21">
        <v>20102022</v>
      </c>
      <c r="G25" s="22">
        <v>104.13</v>
      </c>
      <c r="H25" s="19">
        <v>83</v>
      </c>
      <c r="I25" s="23" t="s">
        <v>21</v>
      </c>
      <c r="J25" s="6" t="s">
        <v>70</v>
      </c>
      <c r="K25" s="24">
        <f>VLOOKUP(Tabela2[[#This Row],[Unnamed: 10]],CÓDIGOS!A:B,2)</f>
        <v>109</v>
      </c>
      <c r="L25" s="8" t="s">
        <v>95</v>
      </c>
      <c r="N25" s="24" t="e">
        <f>VLOOKUP(Tabela2[[#This Row],[Unnamed: 5]],#REF!,1,TRUE)</f>
        <v>#REF!</v>
      </c>
    </row>
    <row r="26" spans="1:14" x14ac:dyDescent="0.2">
      <c r="A26" s="8" t="s">
        <v>217</v>
      </c>
      <c r="B26" s="19">
        <v>108</v>
      </c>
      <c r="C26" s="19">
        <v>4990</v>
      </c>
      <c r="D26" s="19">
        <v>34</v>
      </c>
      <c r="E26" s="20" t="str">
        <f t="shared" si="0"/>
        <v>591381</v>
      </c>
      <c r="F26" s="21">
        <v>20102022</v>
      </c>
      <c r="G26" s="22">
        <v>104.13</v>
      </c>
      <c r="H26" s="19">
        <v>83</v>
      </c>
      <c r="I26" s="23" t="s">
        <v>37</v>
      </c>
      <c r="J26" s="6" t="s">
        <v>69</v>
      </c>
      <c r="K26" s="24">
        <f>VLOOKUP(Tabela2[[#This Row],[Unnamed: 10]],CÓDIGOS!A:B,2)</f>
        <v>110</v>
      </c>
      <c r="L26" s="8" t="s">
        <v>96</v>
      </c>
      <c r="N26" s="24" t="e">
        <f>VLOOKUP(Tabela2[[#This Row],[Unnamed: 5]],#REF!,1,TRUE)</f>
        <v>#REF!</v>
      </c>
    </row>
    <row r="27" spans="1:14" x14ac:dyDescent="0.2">
      <c r="A27" s="8" t="s">
        <v>217</v>
      </c>
      <c r="B27" s="19">
        <v>108</v>
      </c>
      <c r="C27" s="19">
        <v>4990</v>
      </c>
      <c r="D27" s="19">
        <v>34</v>
      </c>
      <c r="E27" s="20" t="str">
        <f t="shared" si="0"/>
        <v>501641</v>
      </c>
      <c r="F27" s="21">
        <v>20102022</v>
      </c>
      <c r="G27" s="22">
        <v>104.13</v>
      </c>
      <c r="H27" s="19">
        <v>83</v>
      </c>
      <c r="I27" s="23" t="s">
        <v>29</v>
      </c>
      <c r="J27" s="6" t="s">
        <v>61</v>
      </c>
      <c r="K27" s="24">
        <f>VLOOKUP(Tabela2[[#This Row],[Unnamed: 10]],CÓDIGOS!A:B,2)</f>
        <v>9151</v>
      </c>
      <c r="L27" s="8" t="s">
        <v>97</v>
      </c>
      <c r="N27" s="24" t="e">
        <f>VLOOKUP(Tabela2[[#This Row],[Unnamed: 5]],#REF!,1,TRUE)</f>
        <v>#REF!</v>
      </c>
    </row>
    <row r="28" spans="1:14" x14ac:dyDescent="0.2">
      <c r="A28" s="8" t="s">
        <v>217</v>
      </c>
      <c r="B28" s="19">
        <v>108</v>
      </c>
      <c r="C28" s="19">
        <v>4990</v>
      </c>
      <c r="D28" s="19">
        <v>34</v>
      </c>
      <c r="E28" s="20" t="str">
        <f t="shared" si="0"/>
        <v>774643</v>
      </c>
      <c r="F28" s="21">
        <v>20102022</v>
      </c>
      <c r="G28" s="22">
        <v>104.13</v>
      </c>
      <c r="H28" s="19">
        <v>83</v>
      </c>
      <c r="I28" s="23" t="s">
        <v>29</v>
      </c>
      <c r="J28" s="6" t="s">
        <v>61</v>
      </c>
      <c r="K28" s="24">
        <f>VLOOKUP(Tabela2[[#This Row],[Unnamed: 10]],CÓDIGOS!A:B,2)</f>
        <v>9151</v>
      </c>
      <c r="L28" s="8" t="s">
        <v>98</v>
      </c>
      <c r="N28" s="24" t="e">
        <f>VLOOKUP(Tabela2[[#This Row],[Unnamed: 5]],#REF!,1,TRUE)</f>
        <v>#REF!</v>
      </c>
    </row>
    <row r="29" spans="1:14" x14ac:dyDescent="0.2">
      <c r="A29" s="8" t="s">
        <v>217</v>
      </c>
      <c r="B29" s="19">
        <v>108</v>
      </c>
      <c r="C29" s="19">
        <v>4990</v>
      </c>
      <c r="D29" s="19">
        <v>34</v>
      </c>
      <c r="E29" s="20" t="str">
        <f t="shared" si="0"/>
        <v>523776</v>
      </c>
      <c r="F29" s="21">
        <v>20102022</v>
      </c>
      <c r="G29" s="22">
        <v>104.13</v>
      </c>
      <c r="H29" s="19">
        <v>83</v>
      </c>
      <c r="I29" s="23" t="s">
        <v>17</v>
      </c>
      <c r="J29" s="6" t="s">
        <v>42</v>
      </c>
      <c r="K29" s="24">
        <f>VLOOKUP(Tabela2[[#This Row],[Unnamed: 10]],CÓDIGOS!A:B,2)</f>
        <v>8003</v>
      </c>
      <c r="L29" s="8" t="s">
        <v>99</v>
      </c>
      <c r="N29" s="24" t="e">
        <f>VLOOKUP(Tabela2[[#This Row],[Unnamed: 5]],#REF!,1,TRUE)</f>
        <v>#REF!</v>
      </c>
    </row>
    <row r="30" spans="1:14" x14ac:dyDescent="0.2">
      <c r="A30" s="8" t="s">
        <v>217</v>
      </c>
      <c r="B30" s="19">
        <v>108</v>
      </c>
      <c r="C30" s="19">
        <v>4990</v>
      </c>
      <c r="D30" s="19">
        <v>34</v>
      </c>
      <c r="E30" s="20" t="str">
        <f t="shared" si="0"/>
        <v>361417</v>
      </c>
      <c r="F30" s="21">
        <v>20102022</v>
      </c>
      <c r="G30" s="22">
        <v>104.13</v>
      </c>
      <c r="H30" s="19">
        <v>83</v>
      </c>
      <c r="I30" s="23" t="s">
        <v>17</v>
      </c>
      <c r="J30" s="6" t="s">
        <v>42</v>
      </c>
      <c r="K30" s="24">
        <f>VLOOKUP(Tabela2[[#This Row],[Unnamed: 10]],CÓDIGOS!A:B,2)</f>
        <v>8003</v>
      </c>
      <c r="L30" s="8" t="s">
        <v>100</v>
      </c>
      <c r="N30" s="24" t="e">
        <f>VLOOKUP(Tabela2[[#This Row],[Unnamed: 5]],#REF!,1,TRUE)</f>
        <v>#REF!</v>
      </c>
    </row>
    <row r="31" spans="1:14" x14ac:dyDescent="0.2">
      <c r="A31" s="8" t="s">
        <v>217</v>
      </c>
      <c r="B31" s="19">
        <v>108</v>
      </c>
      <c r="C31" s="19">
        <v>4990</v>
      </c>
      <c r="D31" s="19">
        <v>34</v>
      </c>
      <c r="E31" s="20" t="str">
        <f t="shared" si="0"/>
        <v>951651</v>
      </c>
      <c r="F31" s="21">
        <v>20102022</v>
      </c>
      <c r="G31" s="22">
        <v>104.13</v>
      </c>
      <c r="H31" s="19">
        <v>83</v>
      </c>
      <c r="I31" s="23" t="s">
        <v>17</v>
      </c>
      <c r="J31" s="6" t="s">
        <v>42</v>
      </c>
      <c r="K31" s="24">
        <f>VLOOKUP(Tabela2[[#This Row],[Unnamed: 10]],CÓDIGOS!A:B,2)</f>
        <v>8003</v>
      </c>
      <c r="L31" s="8" t="s">
        <v>101</v>
      </c>
      <c r="N31" s="24" t="e">
        <f>VLOOKUP(Tabela2[[#This Row],[Unnamed: 5]],#REF!,1,TRUE)</f>
        <v>#REF!</v>
      </c>
    </row>
    <row r="32" spans="1:14" x14ac:dyDescent="0.2">
      <c r="A32" s="8" t="s">
        <v>217</v>
      </c>
      <c r="B32" s="19">
        <v>108</v>
      </c>
      <c r="C32" s="19">
        <v>4990</v>
      </c>
      <c r="D32" s="19">
        <v>34</v>
      </c>
      <c r="E32" s="20" t="str">
        <f t="shared" si="0"/>
        <v>518251</v>
      </c>
      <c r="F32" s="21">
        <v>20102022</v>
      </c>
      <c r="G32" s="22">
        <v>156.18</v>
      </c>
      <c r="H32" s="19">
        <v>83</v>
      </c>
      <c r="I32" s="23" t="s">
        <v>17</v>
      </c>
      <c r="J32" s="6" t="s">
        <v>42</v>
      </c>
      <c r="K32" s="24">
        <f>VLOOKUP(Tabela2[[#This Row],[Unnamed: 10]],CÓDIGOS!A:B,2)</f>
        <v>8003</v>
      </c>
      <c r="L32" s="8" t="s">
        <v>102</v>
      </c>
      <c r="N32" s="24" t="e">
        <f>VLOOKUP(Tabela2[[#This Row],[Unnamed: 5]],#REF!,1,TRUE)</f>
        <v>#REF!</v>
      </c>
    </row>
    <row r="33" spans="1:14" x14ac:dyDescent="0.2">
      <c r="A33" s="8" t="s">
        <v>217</v>
      </c>
      <c r="B33" s="19">
        <v>108</v>
      </c>
      <c r="C33" s="19">
        <v>4990</v>
      </c>
      <c r="D33" s="19">
        <v>34</v>
      </c>
      <c r="E33" s="20" t="str">
        <f t="shared" si="0"/>
        <v>793031</v>
      </c>
      <c r="F33" s="21">
        <v>20102022</v>
      </c>
      <c r="G33" s="22">
        <v>156.18</v>
      </c>
      <c r="H33" s="19">
        <v>83</v>
      </c>
      <c r="I33" s="23" t="s">
        <v>28</v>
      </c>
      <c r="J33" s="6" t="s">
        <v>60</v>
      </c>
      <c r="K33" s="24">
        <f>VLOOKUP(Tabela2[[#This Row],[Unnamed: 10]],CÓDIGOS!A:B,2)</f>
        <v>7126</v>
      </c>
      <c r="L33" s="8" t="s">
        <v>103</v>
      </c>
      <c r="N33" s="24" t="e">
        <f>VLOOKUP(Tabela2[[#This Row],[Unnamed: 5]],#REF!,1,TRUE)</f>
        <v>#REF!</v>
      </c>
    </row>
    <row r="34" spans="1:14" x14ac:dyDescent="0.2">
      <c r="A34" s="8" t="s">
        <v>217</v>
      </c>
      <c r="B34" s="19">
        <v>108</v>
      </c>
      <c r="C34" s="19">
        <v>4990</v>
      </c>
      <c r="D34" s="19">
        <v>34</v>
      </c>
      <c r="E34" s="20" t="str">
        <f t="shared" si="0"/>
        <v>409897</v>
      </c>
      <c r="F34" s="21">
        <v>20102022</v>
      </c>
      <c r="G34" s="22">
        <v>104.13</v>
      </c>
      <c r="H34" s="19">
        <v>83</v>
      </c>
      <c r="I34" s="23" t="s">
        <v>28</v>
      </c>
      <c r="J34" s="6" t="s">
        <v>60</v>
      </c>
      <c r="K34" s="24">
        <f>VLOOKUP(Tabela2[[#This Row],[Unnamed: 10]],CÓDIGOS!A:B,2)</f>
        <v>7126</v>
      </c>
      <c r="L34" s="8" t="s">
        <v>104</v>
      </c>
      <c r="N34" s="24" t="e">
        <f>VLOOKUP(Tabela2[[#This Row],[Unnamed: 5]],#REF!,1,TRUE)</f>
        <v>#REF!</v>
      </c>
    </row>
    <row r="35" spans="1:14" x14ac:dyDescent="0.2">
      <c r="A35" s="8" t="s">
        <v>217</v>
      </c>
      <c r="B35" s="19">
        <v>108</v>
      </c>
      <c r="C35" s="19">
        <v>4990</v>
      </c>
      <c r="D35" s="19">
        <v>34</v>
      </c>
      <c r="E35" s="20" t="str">
        <f t="shared" si="0"/>
        <v>039957</v>
      </c>
      <c r="F35" s="21">
        <v>20102022</v>
      </c>
      <c r="G35" s="22">
        <v>104.13</v>
      </c>
      <c r="H35" s="19">
        <v>83</v>
      </c>
      <c r="I35" s="23" t="s">
        <v>28</v>
      </c>
      <c r="J35" s="6" t="s">
        <v>60</v>
      </c>
      <c r="K35" s="24">
        <f>VLOOKUP(Tabela2[[#This Row],[Unnamed: 10]],CÓDIGOS!A:B,2)</f>
        <v>7126</v>
      </c>
      <c r="L35" s="8" t="s">
        <v>105</v>
      </c>
      <c r="N35" s="24" t="e">
        <f>VLOOKUP(Tabela2[[#This Row],[Unnamed: 5]],#REF!,1,TRUE)</f>
        <v>#REF!</v>
      </c>
    </row>
    <row r="36" spans="1:14" x14ac:dyDescent="0.2">
      <c r="A36" s="8" t="s">
        <v>217</v>
      </c>
      <c r="B36" s="19">
        <v>108</v>
      </c>
      <c r="C36" s="19">
        <v>4990</v>
      </c>
      <c r="D36" s="19">
        <v>34</v>
      </c>
      <c r="E36" s="20" t="str">
        <f t="shared" si="0"/>
        <v>433713</v>
      </c>
      <c r="F36" s="21">
        <v>20102022</v>
      </c>
      <c r="G36" s="22">
        <v>104.13</v>
      </c>
      <c r="H36" s="19">
        <v>83</v>
      </c>
      <c r="I36" s="23" t="s">
        <v>30</v>
      </c>
      <c r="J36" s="6" t="s">
        <v>63</v>
      </c>
      <c r="K36" s="24">
        <f>VLOOKUP(Tabela2[[#This Row],[Unnamed: 10]],CÓDIGOS!A:B,2)</f>
        <v>1103</v>
      </c>
      <c r="L36" s="8" t="s">
        <v>106</v>
      </c>
      <c r="N36" s="24" t="e">
        <f>VLOOKUP(Tabela2[[#This Row],[Unnamed: 5]],#REF!,1,TRUE)</f>
        <v>#REF!</v>
      </c>
    </row>
    <row r="37" spans="1:14" x14ac:dyDescent="0.2">
      <c r="A37" s="8" t="s">
        <v>217</v>
      </c>
      <c r="B37" s="19">
        <v>108</v>
      </c>
      <c r="C37" s="19">
        <v>4990</v>
      </c>
      <c r="D37" s="19">
        <v>34</v>
      </c>
      <c r="E37" s="20" t="str">
        <f t="shared" si="0"/>
        <v>003076</v>
      </c>
      <c r="F37" s="21">
        <v>20102022</v>
      </c>
      <c r="G37" s="22">
        <v>156.18</v>
      </c>
      <c r="H37" s="19">
        <v>83</v>
      </c>
      <c r="I37" s="23" t="s">
        <v>16</v>
      </c>
      <c r="J37" s="6" t="s">
        <v>47</v>
      </c>
      <c r="K37" s="24">
        <f>VLOOKUP(Tabela2[[#This Row],[Unnamed: 10]],CÓDIGOS!A:B,2)</f>
        <v>112</v>
      </c>
      <c r="L37" s="8" t="s">
        <v>107</v>
      </c>
      <c r="N37" s="24" t="e">
        <f>VLOOKUP(Tabela2[[#This Row],[Unnamed: 5]],#REF!,1,TRUE)</f>
        <v>#REF!</v>
      </c>
    </row>
    <row r="38" spans="1:14" x14ac:dyDescent="0.2">
      <c r="A38" s="8" t="s">
        <v>217</v>
      </c>
      <c r="B38" s="19">
        <v>108</v>
      </c>
      <c r="C38" s="19">
        <v>4990</v>
      </c>
      <c r="D38" s="19">
        <v>34</v>
      </c>
      <c r="E38" s="20" t="str">
        <f>RIGHT(L38,6)</f>
        <v>591569</v>
      </c>
      <c r="F38" s="21">
        <v>20102022</v>
      </c>
      <c r="G38" s="22">
        <v>104.13</v>
      </c>
      <c r="H38" s="19">
        <v>83</v>
      </c>
      <c r="I38" s="23" t="s">
        <v>208</v>
      </c>
      <c r="J38" s="6" t="s">
        <v>57</v>
      </c>
      <c r="K38" s="24">
        <f>VLOOKUP(Tabela2[[#This Row],[Unnamed: 10]],CÓDIGOS!A:B,2)</f>
        <v>8781</v>
      </c>
      <c r="L38" s="8" t="s">
        <v>108</v>
      </c>
      <c r="N38" s="24" t="e">
        <f>VLOOKUP(Tabela2[[#This Row],[Unnamed: 5]],#REF!,1,TRUE)</f>
        <v>#REF!</v>
      </c>
    </row>
    <row r="39" spans="1:14" x14ac:dyDescent="0.2">
      <c r="A39" s="8" t="s">
        <v>217</v>
      </c>
      <c r="B39" s="19">
        <v>108</v>
      </c>
      <c r="C39" s="19">
        <v>4990</v>
      </c>
      <c r="D39" s="19">
        <v>34</v>
      </c>
      <c r="E39" s="20" t="str">
        <f>RIGHT(L39,6)</f>
        <v>636144</v>
      </c>
      <c r="F39" s="21">
        <v>20102022</v>
      </c>
      <c r="G39" s="22">
        <v>104.13</v>
      </c>
      <c r="H39" s="19">
        <v>83</v>
      </c>
      <c r="I39" s="23" t="s">
        <v>208</v>
      </c>
      <c r="J39" s="6" t="s">
        <v>57</v>
      </c>
      <c r="K39" s="24">
        <f>VLOOKUP(Tabela2[[#This Row],[Unnamed: 10]],CÓDIGOS!A:B,2)</f>
        <v>8781</v>
      </c>
      <c r="L39" s="8" t="s">
        <v>109</v>
      </c>
      <c r="N39" s="24" t="e">
        <f>VLOOKUP(Tabela2[[#This Row],[Unnamed: 5]],#REF!,1,TRUE)</f>
        <v>#REF!</v>
      </c>
    </row>
    <row r="40" spans="1:14" x14ac:dyDescent="0.2">
      <c r="A40" s="8" t="s">
        <v>217</v>
      </c>
      <c r="B40" s="19">
        <v>108</v>
      </c>
      <c r="C40" s="19">
        <v>4990</v>
      </c>
      <c r="D40" s="19">
        <v>34</v>
      </c>
      <c r="E40" s="20" t="str">
        <f>RIGHT(L40,6)</f>
        <v>823172</v>
      </c>
      <c r="F40" s="21">
        <v>20102022</v>
      </c>
      <c r="G40" s="22">
        <v>104.13</v>
      </c>
      <c r="H40" s="19">
        <v>83</v>
      </c>
      <c r="I40" s="23" t="s">
        <v>208</v>
      </c>
      <c r="J40" s="6" t="s">
        <v>57</v>
      </c>
      <c r="K40" s="24">
        <f>VLOOKUP(Tabela2[[#This Row],[Unnamed: 10]],CÓDIGOS!A:B,2)</f>
        <v>8781</v>
      </c>
      <c r="L40" s="8" t="s">
        <v>110</v>
      </c>
      <c r="N40" s="24" t="e">
        <f>VLOOKUP(Tabela2[[#This Row],[Unnamed: 5]],#REF!,1,TRUE)</f>
        <v>#REF!</v>
      </c>
    </row>
    <row r="41" spans="1:14" x14ac:dyDescent="0.2">
      <c r="A41" s="8" t="s">
        <v>217</v>
      </c>
      <c r="B41" s="19">
        <v>108</v>
      </c>
      <c r="C41" s="19">
        <v>4990</v>
      </c>
      <c r="D41" s="19">
        <v>34</v>
      </c>
      <c r="E41" s="20" t="str">
        <f>RIGHT(L41,6)</f>
        <v>050837</v>
      </c>
      <c r="F41" s="21">
        <v>20102022</v>
      </c>
      <c r="G41" s="22">
        <v>104.13</v>
      </c>
      <c r="H41" s="19">
        <v>83</v>
      </c>
      <c r="I41" s="23" t="s">
        <v>208</v>
      </c>
      <c r="J41" s="6" t="s">
        <v>57</v>
      </c>
      <c r="K41" s="24">
        <f>VLOOKUP(Tabela2[[#This Row],[Unnamed: 10]],CÓDIGOS!A:B,2)</f>
        <v>8781</v>
      </c>
      <c r="L41" s="8" t="s">
        <v>111</v>
      </c>
      <c r="N41" s="24" t="e">
        <f>VLOOKUP(Tabela2[[#This Row],[Unnamed: 5]],#REF!,1,TRUE)</f>
        <v>#REF!</v>
      </c>
    </row>
    <row r="42" spans="1:14" x14ac:dyDescent="0.2">
      <c r="A42" s="8" t="s">
        <v>217</v>
      </c>
      <c r="B42" s="19">
        <v>108</v>
      </c>
      <c r="C42" s="19">
        <v>4990</v>
      </c>
      <c r="D42" s="19">
        <v>34</v>
      </c>
      <c r="E42" s="20" t="str">
        <f>RIGHT(L42,6)</f>
        <v>141368</v>
      </c>
      <c r="F42" s="21">
        <v>20102022</v>
      </c>
      <c r="G42" s="22">
        <v>131.46</v>
      </c>
      <c r="H42" s="19">
        <v>83</v>
      </c>
      <c r="I42" s="23" t="s">
        <v>27</v>
      </c>
      <c r="J42" s="6" t="s">
        <v>57</v>
      </c>
      <c r="K42" s="24">
        <f>VLOOKUP(Tabela2[[#This Row],[Unnamed: 10]],CÓDIGOS!A:B,2)</f>
        <v>8781</v>
      </c>
      <c r="L42" s="8" t="s">
        <v>112</v>
      </c>
      <c r="N42" s="24" t="e">
        <f>VLOOKUP(Tabela2[[#This Row],[Unnamed: 5]],#REF!,1,TRUE)</f>
        <v>#REF!</v>
      </c>
    </row>
    <row r="43" spans="1:14" x14ac:dyDescent="0.2">
      <c r="A43" s="8" t="s">
        <v>217</v>
      </c>
      <c r="B43" s="19">
        <v>108</v>
      </c>
      <c r="C43" s="19">
        <v>4990</v>
      </c>
      <c r="D43" s="19">
        <v>34</v>
      </c>
      <c r="E43" s="20" t="str">
        <f t="shared" ref="E43" si="1">RIGHT(L43,6)</f>
        <v>989907</v>
      </c>
      <c r="F43" s="21">
        <v>20102022</v>
      </c>
      <c r="G43" s="22">
        <v>104.13</v>
      </c>
      <c r="H43" s="19">
        <v>83</v>
      </c>
      <c r="I43" s="23" t="s">
        <v>27</v>
      </c>
      <c r="J43" s="6" t="s">
        <v>57</v>
      </c>
      <c r="K43" s="24">
        <f>VLOOKUP(Tabela2[[#This Row],[Unnamed: 10]],CÓDIGOS!A:B,2)</f>
        <v>8781</v>
      </c>
      <c r="L43" s="8" t="s">
        <v>113</v>
      </c>
      <c r="N43" s="24" t="e">
        <f>VLOOKUP(Tabela2[[#This Row],[Unnamed: 5]],#REF!,1,TRUE)</f>
        <v>#REF!</v>
      </c>
    </row>
    <row r="44" spans="1:14" x14ac:dyDescent="0.2">
      <c r="A44" s="8" t="s">
        <v>217</v>
      </c>
      <c r="B44" s="19">
        <v>108</v>
      </c>
      <c r="C44" s="19">
        <v>4990</v>
      </c>
      <c r="D44" s="19">
        <v>34</v>
      </c>
      <c r="E44" s="20" t="str">
        <f>RIGHT(L44,6)</f>
        <v>031167</v>
      </c>
      <c r="F44" s="21">
        <v>20102022</v>
      </c>
      <c r="G44" s="22">
        <v>104.13</v>
      </c>
      <c r="H44" s="19">
        <v>83</v>
      </c>
      <c r="I44" s="23" t="s">
        <v>27</v>
      </c>
      <c r="J44" s="6" t="s">
        <v>57</v>
      </c>
      <c r="K44" s="24">
        <f>VLOOKUP(Tabela2[[#This Row],[Unnamed: 10]],CÓDIGOS!A:B,2)</f>
        <v>8781</v>
      </c>
      <c r="L44" s="8" t="s">
        <v>114</v>
      </c>
      <c r="N44" s="24" t="e">
        <f>VLOOKUP(Tabela2[[#This Row],[Unnamed: 5]],#REF!,1,TRUE)</f>
        <v>#REF!</v>
      </c>
    </row>
    <row r="45" spans="1:14" x14ac:dyDescent="0.2">
      <c r="A45" s="8" t="s">
        <v>217</v>
      </c>
      <c r="B45" s="19">
        <v>108</v>
      </c>
      <c r="C45" s="19">
        <v>4990</v>
      </c>
      <c r="D45" s="19">
        <v>34</v>
      </c>
      <c r="E45" s="20" t="str">
        <f>RIGHT(L45,6)</f>
        <v>837277</v>
      </c>
      <c r="F45" s="21">
        <v>20102022</v>
      </c>
      <c r="G45" s="22">
        <v>104.13</v>
      </c>
      <c r="H45" s="19">
        <v>83</v>
      </c>
      <c r="I45" s="23" t="s">
        <v>27</v>
      </c>
      <c r="J45" s="6" t="s">
        <v>57</v>
      </c>
      <c r="K45" s="24">
        <f>VLOOKUP(Tabela2[[#This Row],[Unnamed: 10]],CÓDIGOS!A:B,2)</f>
        <v>8781</v>
      </c>
      <c r="L45" s="8" t="s">
        <v>115</v>
      </c>
      <c r="N45" s="24" t="e">
        <f>VLOOKUP(Tabela2[[#This Row],[Unnamed: 5]],#REF!,1,TRUE)</f>
        <v>#REF!</v>
      </c>
    </row>
    <row r="46" spans="1:14" x14ac:dyDescent="0.2">
      <c r="A46" s="8" t="s">
        <v>217</v>
      </c>
      <c r="B46" s="19">
        <v>108</v>
      </c>
      <c r="C46" s="19">
        <v>4990</v>
      </c>
      <c r="D46" s="19">
        <v>34</v>
      </c>
      <c r="E46" s="20" t="str">
        <f>RIGHT(L46,6)</f>
        <v>856468</v>
      </c>
      <c r="F46" s="21">
        <v>20102022</v>
      </c>
      <c r="G46" s="22">
        <v>234.78</v>
      </c>
      <c r="H46" s="19">
        <v>83</v>
      </c>
      <c r="I46" s="23" t="s">
        <v>209</v>
      </c>
      <c r="J46" s="6" t="s">
        <v>57</v>
      </c>
      <c r="K46" s="24">
        <f>VLOOKUP(Tabela2[[#This Row],[Unnamed: 10]],CÓDIGOS!A:B,2)</f>
        <v>8781</v>
      </c>
      <c r="L46" s="8" t="s">
        <v>116</v>
      </c>
      <c r="N46" s="24" t="e">
        <f>VLOOKUP(Tabela2[[#This Row],[Unnamed: 5]],#REF!,1,TRUE)</f>
        <v>#REF!</v>
      </c>
    </row>
    <row r="47" spans="1:14" s="1" customFormat="1" hidden="1" x14ac:dyDescent="0.2">
      <c r="A47" s="5"/>
      <c r="B47" s="2">
        <v>108</v>
      </c>
      <c r="C47" s="2">
        <v>4990</v>
      </c>
      <c r="D47" s="2">
        <v>34</v>
      </c>
      <c r="E47" s="10" t="str">
        <f>RIGHT(L47,6)</f>
        <v>498445</v>
      </c>
      <c r="F47" s="3">
        <v>20102022</v>
      </c>
      <c r="G47" s="9">
        <v>234.78</v>
      </c>
      <c r="H47" s="2">
        <v>83</v>
      </c>
      <c r="I47" s="4" t="s">
        <v>15</v>
      </c>
      <c r="J47" s="6" t="s">
        <v>46</v>
      </c>
      <c r="K47" s="1">
        <f>VLOOKUP(Tabela2[[#This Row],[Unnamed: 10]],CÓDIGOS!A:B,2)</f>
        <v>754</v>
      </c>
      <c r="L47" s="8" t="s">
        <v>117</v>
      </c>
      <c r="N47" s="1" t="e">
        <f>VLOOKUP(Tabela2[[#This Row],[Unnamed: 5]],#REF!,1,TRUE)</f>
        <v>#REF!</v>
      </c>
    </row>
    <row r="48" spans="1:14" x14ac:dyDescent="0.2">
      <c r="A48" s="8" t="s">
        <v>217</v>
      </c>
      <c r="B48" s="19">
        <v>108</v>
      </c>
      <c r="C48" s="19">
        <v>4990</v>
      </c>
      <c r="D48" s="19">
        <v>34</v>
      </c>
      <c r="E48" s="20" t="str">
        <f>RIGHT(L48,6)</f>
        <v>959963</v>
      </c>
      <c r="F48" s="21">
        <v>20102022</v>
      </c>
      <c r="G48" s="22">
        <v>234.78</v>
      </c>
      <c r="H48" s="19">
        <v>83</v>
      </c>
      <c r="I48" s="23" t="s">
        <v>210</v>
      </c>
      <c r="J48" s="6" t="s">
        <v>46</v>
      </c>
      <c r="K48" s="24">
        <f>VLOOKUP(Tabela2[[#This Row],[Unnamed: 10]],CÓDIGOS!A:B,2)</f>
        <v>754</v>
      </c>
      <c r="L48" s="8" t="s">
        <v>118</v>
      </c>
      <c r="N48" s="24" t="e">
        <f>VLOOKUP(Tabela2[[#This Row],[Unnamed: 5]],#REF!,1,TRUE)</f>
        <v>#REF!</v>
      </c>
    </row>
    <row r="49" spans="1:14" x14ac:dyDescent="0.2">
      <c r="A49" s="8" t="s">
        <v>217</v>
      </c>
      <c r="B49" s="19">
        <v>108</v>
      </c>
      <c r="C49" s="19">
        <v>4990</v>
      </c>
      <c r="D49" s="19">
        <v>34</v>
      </c>
      <c r="E49" s="20" t="str">
        <f t="shared" ref="E49" si="2">RIGHT(L49,6)</f>
        <v>571167</v>
      </c>
      <c r="F49" s="21">
        <v>20102022</v>
      </c>
      <c r="G49" s="22">
        <v>104.13</v>
      </c>
      <c r="H49" s="19">
        <v>83</v>
      </c>
      <c r="I49" s="23" t="s">
        <v>26</v>
      </c>
      <c r="J49" s="6" t="s">
        <v>46</v>
      </c>
      <c r="K49" s="24">
        <f>VLOOKUP(Tabela2[[#This Row],[Unnamed: 10]],CÓDIGOS!A:B,2)</f>
        <v>754</v>
      </c>
      <c r="L49" s="8" t="s">
        <v>119</v>
      </c>
      <c r="N49" s="24" t="e">
        <f>VLOOKUP(Tabela2[[#This Row],[Unnamed: 5]],#REF!,1,TRUE)</f>
        <v>#REF!</v>
      </c>
    </row>
    <row r="50" spans="1:14" x14ac:dyDescent="0.2">
      <c r="A50" s="8" t="s">
        <v>217</v>
      </c>
      <c r="B50" s="19">
        <v>108</v>
      </c>
      <c r="C50" s="19">
        <v>4990</v>
      </c>
      <c r="D50" s="19">
        <v>34</v>
      </c>
      <c r="E50" s="20" t="str">
        <f t="shared" ref="E50:E58" si="3">RIGHT(L50,6)</f>
        <v>748797</v>
      </c>
      <c r="F50" s="21">
        <v>20102022</v>
      </c>
      <c r="G50" s="22">
        <v>104.13</v>
      </c>
      <c r="H50" s="19">
        <v>83</v>
      </c>
      <c r="I50" s="23" t="s">
        <v>26</v>
      </c>
      <c r="J50" s="6" t="s">
        <v>46</v>
      </c>
      <c r="K50" s="24">
        <f>VLOOKUP(Tabela2[[#This Row],[Unnamed: 10]],CÓDIGOS!A:B,2)</f>
        <v>754</v>
      </c>
      <c r="L50" s="8" t="s">
        <v>120</v>
      </c>
      <c r="N50" s="24" t="e">
        <f>VLOOKUP(Tabela2[[#This Row],[Unnamed: 5]],#REF!,1,TRUE)</f>
        <v>#REF!</v>
      </c>
    </row>
    <row r="51" spans="1:14" x14ac:dyDescent="0.2">
      <c r="A51" s="8" t="s">
        <v>217</v>
      </c>
      <c r="B51" s="19">
        <v>108</v>
      </c>
      <c r="C51" s="19">
        <v>4990</v>
      </c>
      <c r="D51" s="19">
        <v>34</v>
      </c>
      <c r="E51" s="20" t="str">
        <f t="shared" si="3"/>
        <v>005517</v>
      </c>
      <c r="F51" s="21">
        <v>20102022</v>
      </c>
      <c r="G51" s="22">
        <v>104.13</v>
      </c>
      <c r="H51" s="19">
        <v>83</v>
      </c>
      <c r="I51" s="23" t="s">
        <v>26</v>
      </c>
      <c r="J51" s="6" t="s">
        <v>46</v>
      </c>
      <c r="K51" s="24">
        <f>VLOOKUP(Tabela2[[#This Row],[Unnamed: 10]],CÓDIGOS!A:B,2)</f>
        <v>754</v>
      </c>
      <c r="L51" s="8" t="s">
        <v>121</v>
      </c>
      <c r="N51" s="24" t="e">
        <f>VLOOKUP(Tabela2[[#This Row],[Unnamed: 5]],#REF!,1,TRUE)</f>
        <v>#REF!</v>
      </c>
    </row>
    <row r="52" spans="1:14" x14ac:dyDescent="0.2">
      <c r="A52" s="8" t="s">
        <v>217</v>
      </c>
      <c r="B52" s="19">
        <v>108</v>
      </c>
      <c r="C52" s="19">
        <v>4990</v>
      </c>
      <c r="D52" s="19">
        <v>34</v>
      </c>
      <c r="E52" s="20" t="str">
        <f t="shared" si="3"/>
        <v>789917</v>
      </c>
      <c r="F52" s="21">
        <v>20102022</v>
      </c>
      <c r="G52" s="22">
        <v>104.13</v>
      </c>
      <c r="H52" s="19">
        <v>83</v>
      </c>
      <c r="I52" s="23" t="s">
        <v>36</v>
      </c>
      <c r="J52" s="6" t="s">
        <v>68</v>
      </c>
      <c r="K52" s="24">
        <f>VLOOKUP(Tabela2[[#This Row],[Unnamed: 10]],CÓDIGOS!A:B,2)</f>
        <v>534</v>
      </c>
      <c r="L52" s="8" t="s">
        <v>122</v>
      </c>
      <c r="N52" s="24" t="e">
        <f>VLOOKUP(Tabela2[[#This Row],[Unnamed: 5]],#REF!,1,TRUE)</f>
        <v>#REF!</v>
      </c>
    </row>
    <row r="53" spans="1:14" x14ac:dyDescent="0.2">
      <c r="A53" s="8" t="s">
        <v>217</v>
      </c>
      <c r="B53" s="19">
        <v>108</v>
      </c>
      <c r="C53" s="19">
        <v>4990</v>
      </c>
      <c r="D53" s="19">
        <v>34</v>
      </c>
      <c r="E53" s="20" t="str">
        <f t="shared" si="3"/>
        <v>186057</v>
      </c>
      <c r="F53" s="21">
        <v>20102022</v>
      </c>
      <c r="G53" s="22">
        <v>156.18</v>
      </c>
      <c r="H53" s="19">
        <v>83</v>
      </c>
      <c r="I53" s="23" t="s">
        <v>36</v>
      </c>
      <c r="J53" s="6" t="s">
        <v>68</v>
      </c>
      <c r="K53" s="24">
        <f>VLOOKUP(Tabela2[[#This Row],[Unnamed: 10]],CÓDIGOS!A:B,2)</f>
        <v>534</v>
      </c>
      <c r="L53" s="8" t="s">
        <v>123</v>
      </c>
      <c r="N53" s="24" t="e">
        <f>VLOOKUP(Tabela2[[#This Row],[Unnamed: 5]],#REF!,1,TRUE)</f>
        <v>#REF!</v>
      </c>
    </row>
    <row r="54" spans="1:14" x14ac:dyDescent="0.2">
      <c r="A54" s="8" t="s">
        <v>217</v>
      </c>
      <c r="B54" s="19">
        <v>108</v>
      </c>
      <c r="C54" s="19">
        <v>4990</v>
      </c>
      <c r="D54" s="19">
        <v>34</v>
      </c>
      <c r="E54" s="20" t="str">
        <f t="shared" si="3"/>
        <v>652211</v>
      </c>
      <c r="F54" s="21">
        <v>20102022</v>
      </c>
      <c r="G54" s="22">
        <v>104.13</v>
      </c>
      <c r="H54" s="19">
        <v>83</v>
      </c>
      <c r="I54" s="23" t="s">
        <v>36</v>
      </c>
      <c r="J54" s="6" t="s">
        <v>68</v>
      </c>
      <c r="K54" s="24">
        <f>VLOOKUP(Tabela2[[#This Row],[Unnamed: 10]],CÓDIGOS!A:B,2)</f>
        <v>534</v>
      </c>
      <c r="L54" s="8" t="s">
        <v>124</v>
      </c>
      <c r="N54" s="24" t="e">
        <f>VLOOKUP(Tabela2[[#This Row],[Unnamed: 5]],#REF!,1,TRUE)</f>
        <v>#REF!</v>
      </c>
    </row>
    <row r="55" spans="1:14" x14ac:dyDescent="0.2">
      <c r="A55" s="8" t="s">
        <v>217</v>
      </c>
      <c r="B55" s="19">
        <v>108</v>
      </c>
      <c r="C55" s="19">
        <v>4990</v>
      </c>
      <c r="D55" s="19">
        <v>34</v>
      </c>
      <c r="E55" s="20" t="str">
        <f t="shared" si="3"/>
        <v>865020</v>
      </c>
      <c r="F55" s="21">
        <v>20102022</v>
      </c>
      <c r="G55" s="22">
        <v>131.46</v>
      </c>
      <c r="H55" s="19">
        <v>83</v>
      </c>
      <c r="I55" s="23" t="s">
        <v>12</v>
      </c>
      <c r="J55" s="6" t="s">
        <v>40</v>
      </c>
      <c r="K55" s="24">
        <f>VLOOKUP(Tabela2[[#This Row],[Unnamed: 10]],CÓDIGOS!A:B,2)</f>
        <v>113</v>
      </c>
      <c r="L55" s="8" t="s">
        <v>125</v>
      </c>
      <c r="N55" s="24" t="e">
        <f>VLOOKUP(Tabela2[[#This Row],[Unnamed: 5]],#REF!,1,TRUE)</f>
        <v>#REF!</v>
      </c>
    </row>
    <row r="56" spans="1:14" x14ac:dyDescent="0.2">
      <c r="A56" s="8" t="s">
        <v>217</v>
      </c>
      <c r="B56" s="19">
        <v>108</v>
      </c>
      <c r="C56" s="19">
        <v>4990</v>
      </c>
      <c r="D56" s="19">
        <v>34</v>
      </c>
      <c r="E56" s="20" t="str">
        <f t="shared" si="3"/>
        <v>558854</v>
      </c>
      <c r="F56" s="21">
        <v>20102022</v>
      </c>
      <c r="G56" s="22">
        <v>197.18</v>
      </c>
      <c r="H56" s="19">
        <v>83</v>
      </c>
      <c r="I56" s="23" t="s">
        <v>12</v>
      </c>
      <c r="J56" s="6" t="s">
        <v>40</v>
      </c>
      <c r="K56" s="24">
        <f>VLOOKUP(Tabela2[[#This Row],[Unnamed: 10]],CÓDIGOS!A:B,2)</f>
        <v>113</v>
      </c>
      <c r="L56" s="8" t="s">
        <v>126</v>
      </c>
      <c r="N56" s="24" t="e">
        <f>VLOOKUP(Tabela2[[#This Row],[Unnamed: 5]],#REF!,1,TRUE)</f>
        <v>#REF!</v>
      </c>
    </row>
    <row r="57" spans="1:14" x14ac:dyDescent="0.2">
      <c r="A57" s="8" t="s">
        <v>217</v>
      </c>
      <c r="B57" s="19">
        <v>108</v>
      </c>
      <c r="C57" s="19">
        <v>4990</v>
      </c>
      <c r="D57" s="19">
        <v>34</v>
      </c>
      <c r="E57" s="20" t="str">
        <f t="shared" si="3"/>
        <v>490501</v>
      </c>
      <c r="F57" s="21">
        <v>20102022</v>
      </c>
      <c r="G57" s="22">
        <v>104.13</v>
      </c>
      <c r="H57" s="19">
        <v>83</v>
      </c>
      <c r="I57" s="23" t="s">
        <v>12</v>
      </c>
      <c r="J57" s="6" t="s">
        <v>40</v>
      </c>
      <c r="K57" s="24">
        <f>VLOOKUP(Tabela2[[#This Row],[Unnamed: 10]],CÓDIGOS!A:B,2)</f>
        <v>113</v>
      </c>
      <c r="L57" s="8" t="s">
        <v>127</v>
      </c>
      <c r="N57" s="24" t="e">
        <f>VLOOKUP(Tabela2[[#This Row],[Unnamed: 5]],#REF!,1,TRUE)</f>
        <v>#REF!</v>
      </c>
    </row>
    <row r="58" spans="1:14" x14ac:dyDescent="0.2">
      <c r="A58" s="8" t="s">
        <v>217</v>
      </c>
      <c r="B58" s="19">
        <v>108</v>
      </c>
      <c r="C58" s="19">
        <v>4990</v>
      </c>
      <c r="D58" s="19">
        <v>34</v>
      </c>
      <c r="E58" s="20" t="str">
        <f t="shared" si="3"/>
        <v>968433</v>
      </c>
      <c r="F58" s="21">
        <v>20102022</v>
      </c>
      <c r="G58" s="22">
        <v>296.39999999999998</v>
      </c>
      <c r="H58" s="19">
        <v>83</v>
      </c>
      <c r="I58" s="23" t="s">
        <v>17</v>
      </c>
      <c r="J58" s="6" t="s">
        <v>40</v>
      </c>
      <c r="K58" s="24">
        <f>VLOOKUP(Tabela2[[#This Row],[Unnamed: 10]],CÓDIGOS!A:B,2)</f>
        <v>113</v>
      </c>
      <c r="L58" s="8" t="s">
        <v>128</v>
      </c>
      <c r="N58" s="24" t="e">
        <f>VLOOKUP(Tabela2[[#This Row],[Unnamed: 5]],#REF!,1,TRUE)</f>
        <v>#REF!</v>
      </c>
    </row>
    <row r="59" spans="1:14" x14ac:dyDescent="0.2">
      <c r="A59" s="8" t="s">
        <v>217</v>
      </c>
      <c r="B59" s="19">
        <v>108</v>
      </c>
      <c r="C59" s="19">
        <v>4990</v>
      </c>
      <c r="D59" s="19">
        <v>34</v>
      </c>
      <c r="E59" s="20" t="str">
        <f t="shared" ref="E59:E64" si="4">RIGHT(L59,6)</f>
        <v>768451</v>
      </c>
      <c r="F59" s="21">
        <v>20102022</v>
      </c>
      <c r="G59" s="22">
        <v>156.18</v>
      </c>
      <c r="H59" s="19">
        <v>83</v>
      </c>
      <c r="I59" s="23" t="s">
        <v>17</v>
      </c>
      <c r="J59" s="6" t="s">
        <v>40</v>
      </c>
      <c r="K59" s="24">
        <f>VLOOKUP(Tabela2[[#This Row],[Unnamed: 10]],CÓDIGOS!A:B,2)</f>
        <v>113</v>
      </c>
      <c r="L59" s="8" t="s">
        <v>129</v>
      </c>
      <c r="N59" s="24" t="e">
        <f>VLOOKUP(Tabela2[[#This Row],[Unnamed: 5]],#REF!,1,TRUE)</f>
        <v>#REF!</v>
      </c>
    </row>
    <row r="60" spans="1:14" x14ac:dyDescent="0.2">
      <c r="A60" s="8" t="s">
        <v>217</v>
      </c>
      <c r="B60" s="19">
        <v>108</v>
      </c>
      <c r="C60" s="19">
        <v>4990</v>
      </c>
      <c r="D60" s="19">
        <v>34</v>
      </c>
      <c r="E60" s="20" t="str">
        <f t="shared" si="4"/>
        <v>236497</v>
      </c>
      <c r="F60" s="21">
        <v>20102022</v>
      </c>
      <c r="G60" s="22">
        <v>104.13</v>
      </c>
      <c r="H60" s="19">
        <v>83</v>
      </c>
      <c r="I60" s="23" t="s">
        <v>17</v>
      </c>
      <c r="J60" s="6" t="s">
        <v>40</v>
      </c>
      <c r="K60" s="24">
        <f>VLOOKUP(Tabela2[[#This Row],[Unnamed: 10]],CÓDIGOS!A:B,2)</f>
        <v>113</v>
      </c>
      <c r="L60" s="8" t="s">
        <v>130</v>
      </c>
      <c r="N60" s="24" t="e">
        <f>VLOOKUP(Tabela2[[#This Row],[Unnamed: 5]],#REF!,1,TRUE)</f>
        <v>#REF!</v>
      </c>
    </row>
    <row r="61" spans="1:14" x14ac:dyDescent="0.2">
      <c r="A61" s="8" t="s">
        <v>217</v>
      </c>
      <c r="B61" s="19">
        <v>108</v>
      </c>
      <c r="C61" s="19">
        <v>4990</v>
      </c>
      <c r="D61" s="19">
        <v>34</v>
      </c>
      <c r="E61" s="20" t="str">
        <f t="shared" si="4"/>
        <v>679607</v>
      </c>
      <c r="F61" s="21">
        <v>20102022</v>
      </c>
      <c r="G61" s="22">
        <v>104.13</v>
      </c>
      <c r="H61" s="19">
        <v>83</v>
      </c>
      <c r="I61" s="23" t="s">
        <v>25</v>
      </c>
      <c r="J61" s="6" t="s">
        <v>40</v>
      </c>
      <c r="K61" s="24">
        <f>VLOOKUP(Tabela2[[#This Row],[Unnamed: 10]],CÓDIGOS!A:B,2)</f>
        <v>113</v>
      </c>
      <c r="L61" s="8" t="s">
        <v>131</v>
      </c>
      <c r="N61" s="24" t="e">
        <f>VLOOKUP(Tabela2[[#This Row],[Unnamed: 5]],#REF!,1,TRUE)</f>
        <v>#REF!</v>
      </c>
    </row>
    <row r="62" spans="1:14" x14ac:dyDescent="0.2">
      <c r="A62" s="8" t="s">
        <v>217</v>
      </c>
      <c r="B62" s="19">
        <v>108</v>
      </c>
      <c r="C62" s="19">
        <v>4990</v>
      </c>
      <c r="D62" s="19">
        <v>34</v>
      </c>
      <c r="E62" s="20" t="str">
        <f t="shared" si="4"/>
        <v>285674</v>
      </c>
      <c r="F62" s="21">
        <v>20102022</v>
      </c>
      <c r="G62" s="22">
        <v>104.13</v>
      </c>
      <c r="H62" s="19">
        <v>83</v>
      </c>
      <c r="I62" s="23" t="s">
        <v>25</v>
      </c>
      <c r="J62" s="6" t="s">
        <v>40</v>
      </c>
      <c r="K62" s="24">
        <f>VLOOKUP(Tabela2[[#This Row],[Unnamed: 10]],CÓDIGOS!A:B,2)</f>
        <v>113</v>
      </c>
      <c r="L62" s="8" t="s">
        <v>132</v>
      </c>
      <c r="N62" s="24" t="e">
        <f>VLOOKUP(Tabela2[[#This Row],[Unnamed: 5]],#REF!,1,TRUE)</f>
        <v>#REF!</v>
      </c>
    </row>
    <row r="63" spans="1:14" x14ac:dyDescent="0.2">
      <c r="A63" s="8" t="s">
        <v>217</v>
      </c>
      <c r="B63" s="19">
        <v>108</v>
      </c>
      <c r="C63" s="19">
        <v>4990</v>
      </c>
      <c r="D63" s="19">
        <v>34</v>
      </c>
      <c r="E63" s="20" t="str">
        <f t="shared" si="4"/>
        <v>287360</v>
      </c>
      <c r="F63" s="21">
        <v>20102022</v>
      </c>
      <c r="G63" s="22">
        <v>104.13</v>
      </c>
      <c r="H63" s="19">
        <v>83</v>
      </c>
      <c r="I63" s="23" t="s">
        <v>25</v>
      </c>
      <c r="J63" s="6" t="s">
        <v>40</v>
      </c>
      <c r="K63" s="24">
        <f>VLOOKUP(Tabela2[[#This Row],[Unnamed: 10]],CÓDIGOS!A:B,2)</f>
        <v>113</v>
      </c>
      <c r="L63" s="8" t="s">
        <v>133</v>
      </c>
      <c r="N63" s="24" t="e">
        <f>VLOOKUP(Tabela2[[#This Row],[Unnamed: 5]],#REF!,1,TRUE)</f>
        <v>#REF!</v>
      </c>
    </row>
    <row r="64" spans="1:14" x14ac:dyDescent="0.2">
      <c r="A64" s="8" t="s">
        <v>217</v>
      </c>
      <c r="B64" s="19">
        <v>108</v>
      </c>
      <c r="C64" s="19">
        <v>4990</v>
      </c>
      <c r="D64" s="19">
        <v>34</v>
      </c>
      <c r="E64" s="20" t="str">
        <f t="shared" si="4"/>
        <v>166487</v>
      </c>
      <c r="F64" s="21">
        <v>20102022</v>
      </c>
      <c r="G64" s="22">
        <v>104.13</v>
      </c>
      <c r="H64" s="19">
        <v>83</v>
      </c>
      <c r="I64" s="23" t="s">
        <v>25</v>
      </c>
      <c r="J64" s="6" t="s">
        <v>40</v>
      </c>
      <c r="K64" s="24">
        <f>VLOOKUP(Tabela2[[#This Row],[Unnamed: 10]],CÓDIGOS!A:B,2)</f>
        <v>113</v>
      </c>
      <c r="L64" s="8" t="s">
        <v>134</v>
      </c>
      <c r="N64" s="24" t="e">
        <f>VLOOKUP(Tabela2[[#This Row],[Unnamed: 5]],#REF!,1,TRUE)</f>
        <v>#REF!</v>
      </c>
    </row>
    <row r="65" spans="1:14" x14ac:dyDescent="0.2">
      <c r="A65" s="8" t="s">
        <v>217</v>
      </c>
      <c r="B65" s="19">
        <v>108</v>
      </c>
      <c r="C65" s="19">
        <v>4990</v>
      </c>
      <c r="D65" s="19">
        <v>34</v>
      </c>
      <c r="E65" s="20" t="str">
        <f t="shared" ref="E65:E71" si="5">RIGHT(L65,6)</f>
        <v>211886</v>
      </c>
      <c r="F65" s="21">
        <v>20102022</v>
      </c>
      <c r="G65" s="22">
        <v>104.13</v>
      </c>
      <c r="H65" s="19">
        <v>83</v>
      </c>
      <c r="I65" s="23" t="s">
        <v>25</v>
      </c>
      <c r="J65" s="6" t="s">
        <v>40</v>
      </c>
      <c r="K65" s="24">
        <f>VLOOKUP(Tabela2[[#This Row],[Unnamed: 10]],CÓDIGOS!A:B,2)</f>
        <v>113</v>
      </c>
      <c r="L65" s="8" t="s">
        <v>135</v>
      </c>
      <c r="N65" s="24" t="e">
        <f>VLOOKUP(Tabela2[[#This Row],[Unnamed: 5]],#REF!,1,TRUE)</f>
        <v>#REF!</v>
      </c>
    </row>
    <row r="66" spans="1:14" x14ac:dyDescent="0.2">
      <c r="A66" s="8" t="s">
        <v>217</v>
      </c>
      <c r="B66" s="19">
        <v>108</v>
      </c>
      <c r="C66" s="19">
        <v>4990</v>
      </c>
      <c r="D66" s="19">
        <v>34</v>
      </c>
      <c r="E66" s="20" t="str">
        <f t="shared" si="5"/>
        <v>557356</v>
      </c>
      <c r="F66" s="21">
        <v>20102022</v>
      </c>
      <c r="G66" s="22">
        <v>104.13</v>
      </c>
      <c r="H66" s="19">
        <v>83</v>
      </c>
      <c r="I66" s="23" t="s">
        <v>34</v>
      </c>
      <c r="J66" s="6" t="s">
        <v>40</v>
      </c>
      <c r="K66" s="24">
        <f>VLOOKUP(Tabela2[[#This Row],[Unnamed: 10]],CÓDIGOS!A:B,2)</f>
        <v>113</v>
      </c>
      <c r="L66" s="8" t="s">
        <v>136</v>
      </c>
      <c r="N66" s="24" t="e">
        <f>VLOOKUP(Tabela2[[#This Row],[Unnamed: 5]],#REF!,1,TRUE)</f>
        <v>#REF!</v>
      </c>
    </row>
    <row r="67" spans="1:14" hidden="1" x14ac:dyDescent="0.2">
      <c r="A67" s="8" t="s">
        <v>217</v>
      </c>
      <c r="B67" s="19">
        <v>108</v>
      </c>
      <c r="C67" s="19">
        <v>4990</v>
      </c>
      <c r="D67" s="19">
        <v>34</v>
      </c>
      <c r="E67" s="20" t="str">
        <f t="shared" si="5"/>
        <v>759133</v>
      </c>
      <c r="F67" s="21">
        <v>20102022</v>
      </c>
      <c r="G67" s="22">
        <v>104.13</v>
      </c>
      <c r="H67" s="19">
        <v>83</v>
      </c>
      <c r="I67" s="23" t="s">
        <v>12</v>
      </c>
      <c r="J67" s="6" t="s">
        <v>205</v>
      </c>
      <c r="K67" s="24">
        <f>VLOOKUP(Tabela2[[#This Row],[Unnamed: 10]],CÓDIGOS!A:B,2)</f>
        <v>6974</v>
      </c>
      <c r="L67" s="8" t="s">
        <v>137</v>
      </c>
      <c r="N67" s="24" t="e">
        <f>VLOOKUP(Tabela2[[#This Row],[Unnamed: 5]],#REF!,1,TRUE)</f>
        <v>#REF!</v>
      </c>
    </row>
    <row r="68" spans="1:14" s="1" customFormat="1" hidden="1" x14ac:dyDescent="0.2">
      <c r="A68" s="5"/>
      <c r="B68" s="2">
        <v>108</v>
      </c>
      <c r="C68" s="2">
        <v>4990</v>
      </c>
      <c r="D68" s="2">
        <v>34</v>
      </c>
      <c r="E68" s="10" t="str">
        <f t="shared" si="5"/>
        <v>535897</v>
      </c>
      <c r="F68" s="3">
        <v>20102022</v>
      </c>
      <c r="G68" s="9">
        <v>104.13</v>
      </c>
      <c r="H68" s="2">
        <v>83</v>
      </c>
      <c r="I68" s="4" t="s">
        <v>20</v>
      </c>
      <c r="J68" s="6" t="s">
        <v>205</v>
      </c>
      <c r="K68" s="1">
        <f>VLOOKUP(Tabela2[[#This Row],[Unnamed: 10]],CÓDIGOS!A:B,2)</f>
        <v>6974</v>
      </c>
      <c r="L68" s="8" t="s">
        <v>138</v>
      </c>
      <c r="N68" s="1" t="e">
        <f>VLOOKUP(Tabela2[[#This Row],[Unnamed: 5]],#REF!,1,TRUE)</f>
        <v>#REF!</v>
      </c>
    </row>
    <row r="69" spans="1:14" s="1" customFormat="1" hidden="1" x14ac:dyDescent="0.2">
      <c r="A69" s="5"/>
      <c r="B69" s="2">
        <v>108</v>
      </c>
      <c r="C69" s="2">
        <v>4990</v>
      </c>
      <c r="D69" s="2">
        <v>34</v>
      </c>
      <c r="E69" s="10" t="str">
        <f t="shared" si="5"/>
        <v>651719</v>
      </c>
      <c r="F69" s="3">
        <v>20102022</v>
      </c>
      <c r="G69" s="9">
        <v>156.18</v>
      </c>
      <c r="H69" s="2">
        <v>83</v>
      </c>
      <c r="I69" s="4" t="s">
        <v>20</v>
      </c>
      <c r="J69" s="6" t="s">
        <v>205</v>
      </c>
      <c r="K69" s="1">
        <f>VLOOKUP(Tabela2[[#This Row],[Unnamed: 10]],CÓDIGOS!A:B,2)</f>
        <v>6974</v>
      </c>
      <c r="L69" s="8" t="s">
        <v>139</v>
      </c>
      <c r="N69" s="1" t="e">
        <f>VLOOKUP(Tabela2[[#This Row],[Unnamed: 5]],#REF!,1,TRUE)</f>
        <v>#REF!</v>
      </c>
    </row>
    <row r="70" spans="1:14" x14ac:dyDescent="0.2">
      <c r="A70" s="8" t="s">
        <v>217</v>
      </c>
      <c r="B70" s="19">
        <v>108</v>
      </c>
      <c r="C70" s="19">
        <v>4990</v>
      </c>
      <c r="D70" s="19">
        <v>34</v>
      </c>
      <c r="E70" s="20" t="str">
        <f t="shared" si="5"/>
        <v>508547</v>
      </c>
      <c r="F70" s="21">
        <v>20102022</v>
      </c>
      <c r="G70" s="22">
        <v>104.13</v>
      </c>
      <c r="H70" s="19">
        <v>83</v>
      </c>
      <c r="I70" s="23" t="s">
        <v>211</v>
      </c>
      <c r="J70" s="6" t="s">
        <v>11</v>
      </c>
      <c r="K70" s="24">
        <f>VLOOKUP(Tabela2[[#This Row],[Unnamed: 10]],CÓDIGOS!A:B,2)</f>
        <v>6550</v>
      </c>
      <c r="L70" s="8" t="s">
        <v>140</v>
      </c>
      <c r="N70" s="24" t="e">
        <f>VLOOKUP(Tabela2[[#This Row],[Unnamed: 5]],#REF!,1,TRUE)</f>
        <v>#REF!</v>
      </c>
    </row>
    <row r="71" spans="1:14" x14ac:dyDescent="0.2">
      <c r="A71" s="8" t="s">
        <v>217</v>
      </c>
      <c r="B71" s="19">
        <v>108</v>
      </c>
      <c r="C71" s="19">
        <v>4990</v>
      </c>
      <c r="D71" s="19">
        <v>34</v>
      </c>
      <c r="E71" s="20" t="str">
        <f t="shared" si="5"/>
        <v>907157</v>
      </c>
      <c r="F71" s="21">
        <v>20102022</v>
      </c>
      <c r="G71" s="22">
        <v>104.13</v>
      </c>
      <c r="H71" s="19">
        <v>83</v>
      </c>
      <c r="I71" s="23" t="s">
        <v>8</v>
      </c>
      <c r="J71" s="6" t="s">
        <v>11</v>
      </c>
      <c r="K71" s="24">
        <f>VLOOKUP(Tabela2[[#This Row],[Unnamed: 10]],CÓDIGOS!A:B,2)</f>
        <v>6550</v>
      </c>
      <c r="L71" s="8" t="s">
        <v>141</v>
      </c>
      <c r="N71" s="24" t="e">
        <f>VLOOKUP(Tabela2[[#This Row],[Unnamed: 5]],#REF!,1,TRUE)</f>
        <v>#REF!</v>
      </c>
    </row>
    <row r="72" spans="1:14" x14ac:dyDescent="0.2">
      <c r="A72" s="8" t="s">
        <v>217</v>
      </c>
      <c r="B72" s="19">
        <v>108</v>
      </c>
      <c r="C72" s="19">
        <v>4990</v>
      </c>
      <c r="D72" s="19">
        <v>34</v>
      </c>
      <c r="E72" s="20" t="str">
        <f t="shared" ref="E72:E134" si="6">RIGHT(L72,6)</f>
        <v>716827</v>
      </c>
      <c r="F72" s="21">
        <v>20102022</v>
      </c>
      <c r="G72" s="22">
        <v>104.13</v>
      </c>
      <c r="H72" s="19">
        <v>83</v>
      </c>
      <c r="I72" s="23" t="s">
        <v>27</v>
      </c>
      <c r="J72" s="6" t="s">
        <v>58</v>
      </c>
      <c r="K72" s="24">
        <f>VLOOKUP(Tabela2[[#This Row],[Unnamed: 10]],CÓDIGOS!A:B,2)</f>
        <v>9508</v>
      </c>
      <c r="L72" s="8" t="s">
        <v>142</v>
      </c>
      <c r="N72" s="24" t="e">
        <f>VLOOKUP(Tabela2[[#This Row],[Unnamed: 5]],#REF!,1,TRUE)</f>
        <v>#REF!</v>
      </c>
    </row>
    <row r="73" spans="1:14" x14ac:dyDescent="0.2">
      <c r="A73" s="8" t="s">
        <v>217</v>
      </c>
      <c r="B73" s="19">
        <v>108</v>
      </c>
      <c r="C73" s="19">
        <v>4990</v>
      </c>
      <c r="D73" s="19">
        <v>34</v>
      </c>
      <c r="E73" s="20" t="str">
        <f t="shared" si="6"/>
        <v>741474</v>
      </c>
      <c r="F73" s="21">
        <v>20102022</v>
      </c>
      <c r="G73" s="22">
        <v>156.18</v>
      </c>
      <c r="H73" s="19">
        <v>83</v>
      </c>
      <c r="I73" s="23" t="s">
        <v>18</v>
      </c>
      <c r="J73" s="6" t="s">
        <v>48</v>
      </c>
      <c r="K73" s="24">
        <f>VLOOKUP(Tabela2[[#This Row],[Unnamed: 10]],CÓDIGOS!A:B,2)</f>
        <v>8739</v>
      </c>
      <c r="L73" s="8" t="s">
        <v>143</v>
      </c>
      <c r="N73" s="24" t="e">
        <f>VLOOKUP(Tabela2[[#This Row],[Unnamed: 5]],#REF!,1,TRUE)</f>
        <v>#REF!</v>
      </c>
    </row>
    <row r="74" spans="1:14" x14ac:dyDescent="0.2">
      <c r="A74" s="8" t="s">
        <v>217</v>
      </c>
      <c r="B74" s="19">
        <v>108</v>
      </c>
      <c r="C74" s="19">
        <v>4990</v>
      </c>
      <c r="D74" s="19">
        <v>34</v>
      </c>
      <c r="E74" s="20" t="str">
        <f t="shared" si="6"/>
        <v>329921</v>
      </c>
      <c r="F74" s="21">
        <v>20102022</v>
      </c>
      <c r="G74" s="22">
        <v>156.18</v>
      </c>
      <c r="H74" s="19">
        <v>83</v>
      </c>
      <c r="I74" s="23" t="s">
        <v>13</v>
      </c>
      <c r="J74" s="6" t="s">
        <v>41</v>
      </c>
      <c r="K74" s="24">
        <f>VLOOKUP(Tabela2[[#This Row],[Unnamed: 10]],CÓDIGOS!A:B,2)</f>
        <v>8806</v>
      </c>
      <c r="L74" s="8" t="s">
        <v>144</v>
      </c>
      <c r="N74" s="24" t="e">
        <f>VLOOKUP(Tabela2[[#This Row],[Unnamed: 5]],#REF!,1,TRUE)</f>
        <v>#REF!</v>
      </c>
    </row>
    <row r="75" spans="1:14" x14ac:dyDescent="0.2">
      <c r="A75" s="8" t="s">
        <v>217</v>
      </c>
      <c r="B75" s="19">
        <v>108</v>
      </c>
      <c r="C75" s="19">
        <v>4990</v>
      </c>
      <c r="D75" s="19">
        <v>34</v>
      </c>
      <c r="E75" s="20" t="str">
        <f t="shared" si="6"/>
        <v>771457</v>
      </c>
      <c r="F75" s="21">
        <v>20102022</v>
      </c>
      <c r="G75" s="22">
        <v>104.13</v>
      </c>
      <c r="H75" s="19">
        <v>83</v>
      </c>
      <c r="I75" s="23" t="s">
        <v>13</v>
      </c>
      <c r="J75" s="6" t="s">
        <v>41</v>
      </c>
      <c r="K75" s="24">
        <f>VLOOKUP(Tabela2[[#This Row],[Unnamed: 10]],CÓDIGOS!A:B,2)</f>
        <v>8806</v>
      </c>
      <c r="L75" s="8" t="s">
        <v>145</v>
      </c>
      <c r="N75" s="24" t="e">
        <f>VLOOKUP(Tabela2[[#This Row],[Unnamed: 5]],#REF!,1,TRUE)</f>
        <v>#REF!</v>
      </c>
    </row>
    <row r="76" spans="1:14" x14ac:dyDescent="0.2">
      <c r="A76" s="8" t="s">
        <v>217</v>
      </c>
      <c r="B76" s="19">
        <v>108</v>
      </c>
      <c r="C76" s="19">
        <v>4990</v>
      </c>
      <c r="D76" s="19">
        <v>34</v>
      </c>
      <c r="E76" s="20" t="str">
        <f t="shared" si="6"/>
        <v>771463</v>
      </c>
      <c r="F76" s="21">
        <v>20102022</v>
      </c>
      <c r="G76" s="22">
        <v>104.13</v>
      </c>
      <c r="H76" s="19">
        <v>83</v>
      </c>
      <c r="I76" s="23" t="s">
        <v>13</v>
      </c>
      <c r="J76" s="6" t="s">
        <v>41</v>
      </c>
      <c r="K76" s="24">
        <f>VLOOKUP(Tabela2[[#This Row],[Unnamed: 10]],CÓDIGOS!A:B,2)</f>
        <v>8806</v>
      </c>
      <c r="L76" s="8" t="s">
        <v>146</v>
      </c>
      <c r="N76" s="24" t="e">
        <f>VLOOKUP(Tabela2[[#This Row],[Unnamed: 5]],#REF!,1,TRUE)</f>
        <v>#REF!</v>
      </c>
    </row>
    <row r="77" spans="1:14" x14ac:dyDescent="0.2">
      <c r="A77" s="8" t="s">
        <v>217</v>
      </c>
      <c r="B77" s="19">
        <v>108</v>
      </c>
      <c r="C77" s="19">
        <v>4990</v>
      </c>
      <c r="D77" s="19">
        <v>34</v>
      </c>
      <c r="E77" s="20" t="str">
        <f t="shared" si="6"/>
        <v>043897</v>
      </c>
      <c r="F77" s="21">
        <v>20102022</v>
      </c>
      <c r="G77" s="22">
        <v>104.13</v>
      </c>
      <c r="H77" s="19">
        <v>83</v>
      </c>
      <c r="I77" s="23" t="s">
        <v>13</v>
      </c>
      <c r="J77" s="6" t="s">
        <v>41</v>
      </c>
      <c r="K77" s="24">
        <f>VLOOKUP(Tabela2[[#This Row],[Unnamed: 10]],CÓDIGOS!A:B,2)</f>
        <v>8806</v>
      </c>
      <c r="L77" s="8" t="s">
        <v>147</v>
      </c>
      <c r="N77" s="24" t="e">
        <f>VLOOKUP(Tabela2[[#This Row],[Unnamed: 5]],#REF!,1,TRUE)</f>
        <v>#REF!</v>
      </c>
    </row>
    <row r="78" spans="1:14" x14ac:dyDescent="0.2">
      <c r="A78" s="8" t="s">
        <v>217</v>
      </c>
      <c r="B78" s="19">
        <v>108</v>
      </c>
      <c r="C78" s="19">
        <v>4990</v>
      </c>
      <c r="D78" s="19">
        <v>34</v>
      </c>
      <c r="E78" s="20" t="str">
        <f t="shared" si="6"/>
        <v>844426</v>
      </c>
      <c r="F78" s="21">
        <v>20102022</v>
      </c>
      <c r="G78" s="22">
        <v>104.13</v>
      </c>
      <c r="H78" s="19">
        <v>83</v>
      </c>
      <c r="I78" s="23" t="s">
        <v>13</v>
      </c>
      <c r="J78" s="6" t="s">
        <v>41</v>
      </c>
      <c r="K78" s="24">
        <f>VLOOKUP(Tabela2[[#This Row],[Unnamed: 10]],CÓDIGOS!A:B,2)</f>
        <v>8806</v>
      </c>
      <c r="L78" s="8" t="s">
        <v>148</v>
      </c>
      <c r="N78" s="24" t="e">
        <f>VLOOKUP(Tabela2[[#This Row],[Unnamed: 5]],#REF!,1,TRUE)</f>
        <v>#REF!</v>
      </c>
    </row>
    <row r="79" spans="1:14" s="1" customFormat="1" hidden="1" x14ac:dyDescent="0.2">
      <c r="A79" s="5"/>
      <c r="B79" s="2">
        <v>108</v>
      </c>
      <c r="C79" s="2">
        <v>4990</v>
      </c>
      <c r="D79" s="2">
        <v>34</v>
      </c>
      <c r="E79" s="10" t="str">
        <f t="shared" si="6"/>
        <v>169361</v>
      </c>
      <c r="F79" s="3">
        <v>20102022</v>
      </c>
      <c r="G79" s="9">
        <v>104.13</v>
      </c>
      <c r="H79" s="2">
        <v>83</v>
      </c>
      <c r="I79" s="4" t="s">
        <v>20</v>
      </c>
      <c r="J79" s="6" t="s">
        <v>49</v>
      </c>
      <c r="K79" s="1">
        <f>VLOOKUP(Tabela2[[#This Row],[Unnamed: 10]],CÓDIGOS!A:B,2)</f>
        <v>4210</v>
      </c>
      <c r="L79" s="8" t="s">
        <v>149</v>
      </c>
      <c r="N79" s="1" t="e">
        <f>VLOOKUP(Tabela2[[#This Row],[Unnamed: 5]],#REF!,1,TRUE)</f>
        <v>#REF!</v>
      </c>
    </row>
    <row r="80" spans="1:14" s="1" customFormat="1" hidden="1" x14ac:dyDescent="0.2">
      <c r="A80" s="5"/>
      <c r="B80" s="2">
        <v>108</v>
      </c>
      <c r="C80" s="2">
        <v>4990</v>
      </c>
      <c r="D80" s="2">
        <v>34</v>
      </c>
      <c r="E80" s="10" t="str">
        <f t="shared" si="6"/>
        <v>030791</v>
      </c>
      <c r="F80" s="3">
        <v>20102022</v>
      </c>
      <c r="G80" s="9">
        <v>1173.8800000000001</v>
      </c>
      <c r="H80" s="2">
        <v>83</v>
      </c>
      <c r="I80" s="4" t="s">
        <v>20</v>
      </c>
      <c r="J80" s="6" t="s">
        <v>49</v>
      </c>
      <c r="K80" s="1">
        <f>VLOOKUP(Tabela2[[#This Row],[Unnamed: 10]],CÓDIGOS!A:B,2)</f>
        <v>4210</v>
      </c>
      <c r="L80" s="8" t="s">
        <v>150</v>
      </c>
      <c r="N80" s="1" t="e">
        <f>VLOOKUP(Tabela2[[#This Row],[Unnamed: 5]],#REF!,1,TRUE)</f>
        <v>#REF!</v>
      </c>
    </row>
    <row r="81" spans="1:14" x14ac:dyDescent="0.2">
      <c r="A81" s="8" t="s">
        <v>217</v>
      </c>
      <c r="B81" s="19">
        <v>108</v>
      </c>
      <c r="C81" s="19">
        <v>4990</v>
      </c>
      <c r="D81" s="19">
        <v>34</v>
      </c>
      <c r="E81" s="20" t="str">
        <f t="shared" si="6"/>
        <v>531717</v>
      </c>
      <c r="F81" s="21">
        <v>20102022</v>
      </c>
      <c r="G81" s="22">
        <v>104.13</v>
      </c>
      <c r="H81" s="19">
        <v>83</v>
      </c>
      <c r="I81" s="23" t="s">
        <v>19</v>
      </c>
      <c r="J81" s="6" t="s">
        <v>49</v>
      </c>
      <c r="K81" s="24">
        <f>VLOOKUP(Tabela2[[#This Row],[Unnamed: 10]],CÓDIGOS!A:B,2)</f>
        <v>4210</v>
      </c>
      <c r="L81" s="8" t="s">
        <v>151</v>
      </c>
      <c r="N81" s="24" t="e">
        <f>VLOOKUP(Tabela2[[#This Row],[Unnamed: 5]],#REF!,1,TRUE)</f>
        <v>#REF!</v>
      </c>
    </row>
    <row r="82" spans="1:14" x14ac:dyDescent="0.2">
      <c r="A82" s="8" t="s">
        <v>217</v>
      </c>
      <c r="B82" s="19">
        <v>108</v>
      </c>
      <c r="C82" s="19">
        <v>4990</v>
      </c>
      <c r="D82" s="19">
        <v>34</v>
      </c>
      <c r="E82" s="20" t="str">
        <f t="shared" si="6"/>
        <v>990733</v>
      </c>
      <c r="F82" s="21">
        <v>20102022</v>
      </c>
      <c r="G82" s="22">
        <v>104.13</v>
      </c>
      <c r="H82" s="19">
        <v>83</v>
      </c>
      <c r="I82" s="23" t="s">
        <v>19</v>
      </c>
      <c r="J82" s="6" t="s">
        <v>49</v>
      </c>
      <c r="K82" s="24">
        <f>VLOOKUP(Tabela2[[#This Row],[Unnamed: 10]],CÓDIGOS!A:B,2)</f>
        <v>4210</v>
      </c>
      <c r="L82" s="8" t="s">
        <v>152</v>
      </c>
      <c r="N82" s="24" t="e">
        <f>VLOOKUP(Tabela2[[#This Row],[Unnamed: 5]],#REF!,1,TRUE)</f>
        <v>#REF!</v>
      </c>
    </row>
    <row r="83" spans="1:14" x14ac:dyDescent="0.2">
      <c r="A83" s="8" t="s">
        <v>217</v>
      </c>
      <c r="B83" s="19">
        <v>108</v>
      </c>
      <c r="C83" s="19">
        <v>4990</v>
      </c>
      <c r="D83" s="19">
        <v>34</v>
      </c>
      <c r="E83" s="20" t="str">
        <f t="shared" si="6"/>
        <v>530697</v>
      </c>
      <c r="F83" s="21">
        <v>20102022</v>
      </c>
      <c r="G83" s="22">
        <v>104.13</v>
      </c>
      <c r="H83" s="19">
        <v>83</v>
      </c>
      <c r="I83" s="23" t="s">
        <v>19</v>
      </c>
      <c r="J83" s="6" t="s">
        <v>49</v>
      </c>
      <c r="K83" s="24">
        <f>VLOOKUP(Tabela2[[#This Row],[Unnamed: 10]],CÓDIGOS!A:B,2)</f>
        <v>4210</v>
      </c>
      <c r="L83" s="8" t="s">
        <v>153</v>
      </c>
      <c r="N83" s="24" t="e">
        <f>VLOOKUP(Tabela2[[#This Row],[Unnamed: 5]],#REF!,1,TRUE)</f>
        <v>#REF!</v>
      </c>
    </row>
    <row r="84" spans="1:14" x14ac:dyDescent="0.2">
      <c r="A84" s="8" t="s">
        <v>217</v>
      </c>
      <c r="B84" s="19">
        <v>108</v>
      </c>
      <c r="C84" s="19">
        <v>4990</v>
      </c>
      <c r="D84" s="19">
        <v>34</v>
      </c>
      <c r="E84" s="20" t="str">
        <f t="shared" si="6"/>
        <v>904227</v>
      </c>
      <c r="F84" s="21">
        <v>20102022</v>
      </c>
      <c r="G84" s="22">
        <v>104.13</v>
      </c>
      <c r="H84" s="19">
        <v>83</v>
      </c>
      <c r="I84" s="23" t="s">
        <v>19</v>
      </c>
      <c r="J84" s="6" t="s">
        <v>49</v>
      </c>
      <c r="K84" s="24">
        <f>VLOOKUP(Tabela2[[#This Row],[Unnamed: 10]],CÓDIGOS!A:B,2)</f>
        <v>4210</v>
      </c>
      <c r="L84" s="8" t="s">
        <v>154</v>
      </c>
      <c r="N84" s="24" t="e">
        <f>VLOOKUP(Tabela2[[#This Row],[Unnamed: 5]],#REF!,1,TRUE)</f>
        <v>#REF!</v>
      </c>
    </row>
    <row r="85" spans="1:14" x14ac:dyDescent="0.2">
      <c r="A85" s="8" t="s">
        <v>217</v>
      </c>
      <c r="B85" s="19">
        <v>108</v>
      </c>
      <c r="C85" s="19">
        <v>4990</v>
      </c>
      <c r="D85" s="19">
        <v>34</v>
      </c>
      <c r="E85" s="20" t="str">
        <f t="shared" si="6"/>
        <v>838777</v>
      </c>
      <c r="F85" s="21">
        <v>20102022</v>
      </c>
      <c r="G85" s="22">
        <v>104.13</v>
      </c>
      <c r="H85" s="19">
        <v>83</v>
      </c>
      <c r="I85" s="23" t="s">
        <v>19</v>
      </c>
      <c r="J85" s="6" t="s">
        <v>49</v>
      </c>
      <c r="K85" s="24">
        <f>VLOOKUP(Tabela2[[#This Row],[Unnamed: 10]],CÓDIGOS!A:B,2)</f>
        <v>4210</v>
      </c>
      <c r="L85" s="8" t="s">
        <v>155</v>
      </c>
      <c r="N85" s="24" t="e">
        <f>VLOOKUP(Tabela2[[#This Row],[Unnamed: 5]],#REF!,1,TRUE)</f>
        <v>#REF!</v>
      </c>
    </row>
    <row r="86" spans="1:14" x14ac:dyDescent="0.2">
      <c r="A86" s="8" t="s">
        <v>217</v>
      </c>
      <c r="B86" s="19">
        <v>108</v>
      </c>
      <c r="C86" s="19">
        <v>4990</v>
      </c>
      <c r="D86" s="19">
        <v>34</v>
      </c>
      <c r="E86" s="20" t="str">
        <f t="shared" si="6"/>
        <v>775518</v>
      </c>
      <c r="F86" s="21">
        <v>20102022</v>
      </c>
      <c r="G86" s="22">
        <v>104.13</v>
      </c>
      <c r="H86" s="19">
        <v>83</v>
      </c>
      <c r="I86" s="23" t="s">
        <v>19</v>
      </c>
      <c r="J86" s="6" t="s">
        <v>49</v>
      </c>
      <c r="K86" s="24">
        <f>VLOOKUP(Tabela2[[#This Row],[Unnamed: 10]],CÓDIGOS!A:B,2)</f>
        <v>4210</v>
      </c>
      <c r="L86" s="8" t="s">
        <v>156</v>
      </c>
      <c r="N86" s="24" t="e">
        <f>VLOOKUP(Tabela2[[#This Row],[Unnamed: 5]],#REF!,1,TRUE)</f>
        <v>#REF!</v>
      </c>
    </row>
    <row r="87" spans="1:14" x14ac:dyDescent="0.2">
      <c r="A87" s="8" t="s">
        <v>217</v>
      </c>
      <c r="B87" s="19">
        <v>108</v>
      </c>
      <c r="C87" s="19">
        <v>4990</v>
      </c>
      <c r="D87" s="19">
        <v>34</v>
      </c>
      <c r="E87" s="20" t="str">
        <f t="shared" si="6"/>
        <v>616991</v>
      </c>
      <c r="F87" s="21">
        <v>20102022</v>
      </c>
      <c r="G87" s="22">
        <v>156.18</v>
      </c>
      <c r="H87" s="19">
        <v>83</v>
      </c>
      <c r="I87" s="23" t="s">
        <v>32</v>
      </c>
      <c r="J87" s="6" t="s">
        <v>51</v>
      </c>
      <c r="K87" s="24">
        <f>VLOOKUP(Tabela2[[#This Row],[Unnamed: 10]],CÓDIGOS!A:B,2)</f>
        <v>8755</v>
      </c>
      <c r="L87" s="8" t="s">
        <v>157</v>
      </c>
      <c r="N87" s="24" t="e">
        <f>VLOOKUP(Tabela2[[#This Row],[Unnamed: 5]],#REF!,1,TRUE)</f>
        <v>#REF!</v>
      </c>
    </row>
    <row r="88" spans="1:14" x14ac:dyDescent="0.2">
      <c r="A88" s="8" t="s">
        <v>217</v>
      </c>
      <c r="B88" s="19">
        <v>108</v>
      </c>
      <c r="C88" s="19">
        <v>4990</v>
      </c>
      <c r="D88" s="19">
        <v>34</v>
      </c>
      <c r="E88" s="20" t="str">
        <f t="shared" si="6"/>
        <v>385447</v>
      </c>
      <c r="F88" s="21">
        <v>20102022</v>
      </c>
      <c r="G88" s="22">
        <v>104.13</v>
      </c>
      <c r="H88" s="19">
        <v>83</v>
      </c>
      <c r="I88" s="23" t="s">
        <v>32</v>
      </c>
      <c r="J88" s="6" t="s">
        <v>51</v>
      </c>
      <c r="K88" s="24">
        <f>VLOOKUP(Tabela2[[#This Row],[Unnamed: 10]],CÓDIGOS!A:B,2)</f>
        <v>8755</v>
      </c>
      <c r="L88" s="8" t="s">
        <v>158</v>
      </c>
      <c r="N88" s="24" t="e">
        <f>VLOOKUP(Tabela2[[#This Row],[Unnamed: 5]],#REF!,1,TRUE)</f>
        <v>#REF!</v>
      </c>
    </row>
    <row r="89" spans="1:14" x14ac:dyDescent="0.2">
      <c r="A89" s="8" t="s">
        <v>217</v>
      </c>
      <c r="B89" s="19">
        <v>108</v>
      </c>
      <c r="C89" s="19">
        <v>4990</v>
      </c>
      <c r="D89" s="19">
        <v>34</v>
      </c>
      <c r="E89" s="20" t="str">
        <f t="shared" si="6"/>
        <v>373187</v>
      </c>
      <c r="F89" s="21">
        <v>20102022</v>
      </c>
      <c r="G89" s="22">
        <v>104.13</v>
      </c>
      <c r="H89" s="19">
        <v>83</v>
      </c>
      <c r="I89" s="23" t="s">
        <v>32</v>
      </c>
      <c r="J89" s="6" t="s">
        <v>51</v>
      </c>
      <c r="K89" s="24">
        <f>VLOOKUP(Tabela2[[#This Row],[Unnamed: 10]],CÓDIGOS!A:B,2)</f>
        <v>8755</v>
      </c>
      <c r="L89" s="8" t="s">
        <v>159</v>
      </c>
      <c r="N89" s="24" t="e">
        <f>VLOOKUP(Tabela2[[#This Row],[Unnamed: 5]],#REF!,1,TRUE)</f>
        <v>#REF!</v>
      </c>
    </row>
    <row r="90" spans="1:14" x14ac:dyDescent="0.2">
      <c r="A90" s="8" t="s">
        <v>217</v>
      </c>
      <c r="B90" s="19">
        <v>108</v>
      </c>
      <c r="C90" s="19">
        <v>4990</v>
      </c>
      <c r="D90" s="19">
        <v>34</v>
      </c>
      <c r="E90" s="20" t="str">
        <f t="shared" si="6"/>
        <v>404967</v>
      </c>
      <c r="F90" s="21">
        <v>20102022</v>
      </c>
      <c r="G90" s="22">
        <v>104.13</v>
      </c>
      <c r="H90" s="19">
        <v>83</v>
      </c>
      <c r="I90" s="23" t="s">
        <v>32</v>
      </c>
      <c r="J90" s="6" t="s">
        <v>51</v>
      </c>
      <c r="K90" s="24">
        <f>VLOOKUP(Tabela2[[#This Row],[Unnamed: 10]],CÓDIGOS!A:B,2)</f>
        <v>8755</v>
      </c>
      <c r="L90" s="8" t="s">
        <v>160</v>
      </c>
      <c r="N90" s="24" t="e">
        <f>VLOOKUP(Tabela2[[#This Row],[Unnamed: 5]],#REF!,1,TRUE)</f>
        <v>#REF!</v>
      </c>
    </row>
    <row r="91" spans="1:14" x14ac:dyDescent="0.2">
      <c r="A91" s="8" t="s">
        <v>217</v>
      </c>
      <c r="B91" s="19">
        <v>108</v>
      </c>
      <c r="C91" s="19">
        <v>4990</v>
      </c>
      <c r="D91" s="19">
        <v>34</v>
      </c>
      <c r="E91" s="20" t="str">
        <f t="shared" si="6"/>
        <v>158717</v>
      </c>
      <c r="F91" s="21">
        <v>20102022</v>
      </c>
      <c r="G91" s="22">
        <v>156.18</v>
      </c>
      <c r="H91" s="19">
        <v>83</v>
      </c>
      <c r="I91" s="23" t="s">
        <v>14</v>
      </c>
      <c r="J91" s="6" t="s">
        <v>44</v>
      </c>
      <c r="K91" s="24">
        <f>VLOOKUP(Tabela2[[#This Row],[Unnamed: 10]],CÓDIGOS!A:B,2)</f>
        <v>8942</v>
      </c>
      <c r="L91" s="8" t="s">
        <v>161</v>
      </c>
      <c r="N91" s="24" t="e">
        <f>VLOOKUP(Tabela2[[#This Row],[Unnamed: 5]],#REF!,1,TRUE)</f>
        <v>#REF!</v>
      </c>
    </row>
    <row r="92" spans="1:14" x14ac:dyDescent="0.2">
      <c r="A92" s="8" t="s">
        <v>217</v>
      </c>
      <c r="B92" s="19">
        <v>108</v>
      </c>
      <c r="C92" s="19">
        <v>4990</v>
      </c>
      <c r="D92" s="19">
        <v>34</v>
      </c>
      <c r="E92" s="20" t="str">
        <f t="shared" si="6"/>
        <v>753376</v>
      </c>
      <c r="F92" s="21">
        <v>20102022</v>
      </c>
      <c r="G92" s="22">
        <v>104.13</v>
      </c>
      <c r="H92" s="19">
        <v>83</v>
      </c>
      <c r="I92" s="23" t="s">
        <v>14</v>
      </c>
      <c r="J92" s="6" t="s">
        <v>44</v>
      </c>
      <c r="K92" s="24">
        <f>VLOOKUP(Tabela2[[#This Row],[Unnamed: 10]],CÓDIGOS!A:B,2)</f>
        <v>8942</v>
      </c>
      <c r="L92" s="8" t="s">
        <v>162</v>
      </c>
      <c r="N92" s="24" t="e">
        <f>VLOOKUP(Tabela2[[#This Row],[Unnamed: 5]],#REF!,1,TRUE)</f>
        <v>#REF!</v>
      </c>
    </row>
    <row r="93" spans="1:14" x14ac:dyDescent="0.2">
      <c r="A93" s="8" t="s">
        <v>217</v>
      </c>
      <c r="B93" s="19">
        <v>108</v>
      </c>
      <c r="C93" s="19">
        <v>4990</v>
      </c>
      <c r="D93" s="19">
        <v>34</v>
      </c>
      <c r="E93" s="20" t="str">
        <f t="shared" si="6"/>
        <v>159827</v>
      </c>
      <c r="F93" s="21">
        <v>20102022</v>
      </c>
      <c r="G93" s="22">
        <v>104.13</v>
      </c>
      <c r="H93" s="19">
        <v>83</v>
      </c>
      <c r="I93" s="23" t="s">
        <v>14</v>
      </c>
      <c r="J93" s="6" t="s">
        <v>44</v>
      </c>
      <c r="K93" s="24">
        <f>VLOOKUP(Tabela2[[#This Row],[Unnamed: 10]],CÓDIGOS!A:B,2)</f>
        <v>8942</v>
      </c>
      <c r="L93" s="8" t="s">
        <v>163</v>
      </c>
      <c r="N93" s="24" t="e">
        <f>VLOOKUP(Tabela2[[#This Row],[Unnamed: 5]],#REF!,1,TRUE)</f>
        <v>#REF!</v>
      </c>
    </row>
    <row r="94" spans="1:14" x14ac:dyDescent="0.2">
      <c r="B94" s="19">
        <v>108</v>
      </c>
      <c r="C94" s="19">
        <v>4990</v>
      </c>
      <c r="D94" s="19">
        <v>34</v>
      </c>
      <c r="E94" s="20" t="str">
        <f t="shared" si="6"/>
        <v>930191</v>
      </c>
      <c r="F94" s="21">
        <v>20102022</v>
      </c>
      <c r="G94" s="22">
        <v>104.13</v>
      </c>
      <c r="H94" s="19">
        <v>83</v>
      </c>
      <c r="I94" s="23" t="s">
        <v>13</v>
      </c>
      <c r="J94" s="6" t="s">
        <v>43</v>
      </c>
      <c r="K94" s="24">
        <f>VLOOKUP(Tabela2[[#This Row],[Unnamed: 10]],CÓDIGOS!A:B,2)</f>
        <v>8267</v>
      </c>
      <c r="L94" s="8" t="s">
        <v>164</v>
      </c>
      <c r="N94" s="24" t="e">
        <f>VLOOKUP(Tabela2[[#This Row],[Unnamed: 5]],#REF!,1,TRUE)</f>
        <v>#REF!</v>
      </c>
    </row>
    <row r="95" spans="1:14" x14ac:dyDescent="0.2">
      <c r="B95" s="19">
        <v>108</v>
      </c>
      <c r="C95" s="19">
        <v>4990</v>
      </c>
      <c r="D95" s="19">
        <v>34</v>
      </c>
      <c r="E95" s="20" t="str">
        <f t="shared" si="6"/>
        <v>563857</v>
      </c>
      <c r="F95" s="21">
        <v>20102022</v>
      </c>
      <c r="G95" s="22">
        <v>104.13</v>
      </c>
      <c r="H95" s="19">
        <v>83</v>
      </c>
      <c r="I95" s="23" t="s">
        <v>13</v>
      </c>
      <c r="J95" s="6" t="s">
        <v>43</v>
      </c>
      <c r="K95" s="24">
        <f>VLOOKUP(Tabela2[[#This Row],[Unnamed: 10]],CÓDIGOS!A:B,2)</f>
        <v>8267</v>
      </c>
      <c r="L95" s="8" t="s">
        <v>165</v>
      </c>
      <c r="N95" s="24" t="e">
        <f>VLOOKUP(Tabela2[[#This Row],[Unnamed: 5]],#REF!,1,TRUE)</f>
        <v>#REF!</v>
      </c>
    </row>
    <row r="96" spans="1:14" x14ac:dyDescent="0.2">
      <c r="A96" s="8" t="s">
        <v>217</v>
      </c>
      <c r="B96" s="19">
        <v>108</v>
      </c>
      <c r="C96" s="19">
        <v>4990</v>
      </c>
      <c r="D96" s="19">
        <v>34</v>
      </c>
      <c r="E96" s="20" t="str">
        <f t="shared" si="6"/>
        <v>664482</v>
      </c>
      <c r="F96" s="21">
        <v>20102022</v>
      </c>
      <c r="G96" s="22">
        <v>156.18</v>
      </c>
      <c r="H96" s="19">
        <v>83</v>
      </c>
      <c r="I96" s="23" t="s">
        <v>14</v>
      </c>
      <c r="J96" s="6" t="s">
        <v>45</v>
      </c>
      <c r="K96" s="24">
        <f>VLOOKUP(Tabela2[[#This Row],[Unnamed: 10]],CÓDIGOS!A:B,2)</f>
        <v>2931</v>
      </c>
      <c r="L96" s="8" t="s">
        <v>166</v>
      </c>
      <c r="N96" s="24" t="e">
        <f>VLOOKUP(Tabela2[[#This Row],[Unnamed: 5]],#REF!,1,TRUE)</f>
        <v>#REF!</v>
      </c>
    </row>
    <row r="97" spans="1:14" x14ac:dyDescent="0.2">
      <c r="A97" s="8" t="s">
        <v>215</v>
      </c>
      <c r="B97" s="19">
        <v>108</v>
      </c>
      <c r="C97" s="19">
        <v>4990</v>
      </c>
      <c r="D97" s="19">
        <v>34</v>
      </c>
      <c r="E97" s="20" t="str">
        <f t="shared" si="6"/>
        <v>199421</v>
      </c>
      <c r="F97" s="21">
        <v>20102022</v>
      </c>
      <c r="G97" s="22">
        <v>156.18</v>
      </c>
      <c r="H97" s="19">
        <v>83</v>
      </c>
      <c r="I97" s="23" t="s">
        <v>14</v>
      </c>
      <c r="J97" s="6" t="s">
        <v>45</v>
      </c>
      <c r="K97" s="24">
        <f>VLOOKUP(Tabela2[[#This Row],[Unnamed: 10]],CÓDIGOS!A:B,2)</f>
        <v>2931</v>
      </c>
      <c r="L97" s="8" t="s">
        <v>167</v>
      </c>
      <c r="N97" s="24" t="e">
        <f>VLOOKUP(Tabela2[[#This Row],[Unnamed: 5]],#REF!,1,TRUE)</f>
        <v>#REF!</v>
      </c>
    </row>
    <row r="98" spans="1:14" x14ac:dyDescent="0.2">
      <c r="A98" s="8" t="s">
        <v>215</v>
      </c>
      <c r="B98" s="19">
        <v>108</v>
      </c>
      <c r="C98" s="19">
        <v>4990</v>
      </c>
      <c r="D98" s="19">
        <v>34</v>
      </c>
      <c r="E98" s="20" t="str">
        <f t="shared" si="6"/>
        <v>789207</v>
      </c>
      <c r="F98" s="21">
        <v>20102022</v>
      </c>
      <c r="G98" s="22">
        <v>104.13</v>
      </c>
      <c r="H98" s="19">
        <v>83</v>
      </c>
      <c r="I98" s="23" t="s">
        <v>14</v>
      </c>
      <c r="J98" s="6" t="s">
        <v>45</v>
      </c>
      <c r="K98" s="24">
        <f>VLOOKUP(Tabela2[[#This Row],[Unnamed: 10]],CÓDIGOS!A:B,2)</f>
        <v>2931</v>
      </c>
      <c r="L98" s="8" t="s">
        <v>168</v>
      </c>
      <c r="N98" s="24" t="e">
        <f>VLOOKUP(Tabela2[[#This Row],[Unnamed: 5]],#REF!,1,TRUE)</f>
        <v>#REF!</v>
      </c>
    </row>
    <row r="99" spans="1:14" x14ac:dyDescent="0.2">
      <c r="A99" s="8" t="s">
        <v>215</v>
      </c>
      <c r="B99" s="19">
        <v>108</v>
      </c>
      <c r="C99" s="19">
        <v>4990</v>
      </c>
      <c r="D99" s="19">
        <v>34</v>
      </c>
      <c r="E99" s="20" t="str">
        <f t="shared" si="6"/>
        <v>156147</v>
      </c>
      <c r="F99" s="21">
        <v>20102022</v>
      </c>
      <c r="G99" s="22">
        <v>104.13</v>
      </c>
      <c r="H99" s="19">
        <v>83</v>
      </c>
      <c r="I99" s="23" t="s">
        <v>39</v>
      </c>
      <c r="J99" s="6" t="s">
        <v>45</v>
      </c>
      <c r="K99" s="24">
        <f>VLOOKUP(Tabela2[[#This Row],[Unnamed: 10]],CÓDIGOS!A:B,2)</f>
        <v>2931</v>
      </c>
      <c r="L99" s="8" t="s">
        <v>169</v>
      </c>
      <c r="N99" s="24" t="e">
        <f>VLOOKUP(Tabela2[[#This Row],[Unnamed: 5]],#REF!,1,TRUE)</f>
        <v>#REF!</v>
      </c>
    </row>
    <row r="100" spans="1:14" x14ac:dyDescent="0.2">
      <c r="A100" s="8" t="s">
        <v>215</v>
      </c>
      <c r="B100" s="19">
        <v>108</v>
      </c>
      <c r="C100" s="19">
        <v>4990</v>
      </c>
      <c r="D100" s="19">
        <v>34</v>
      </c>
      <c r="E100" s="20" t="str">
        <f t="shared" si="6"/>
        <v>080157</v>
      </c>
      <c r="F100" s="21">
        <v>20102022</v>
      </c>
      <c r="G100" s="22">
        <v>104.13</v>
      </c>
      <c r="H100" s="19">
        <v>83</v>
      </c>
      <c r="I100" s="23" t="s">
        <v>39</v>
      </c>
      <c r="J100" s="6" t="s">
        <v>45</v>
      </c>
      <c r="K100" s="24">
        <f>VLOOKUP(Tabela2[[#This Row],[Unnamed: 10]],CÓDIGOS!A:B,2)</f>
        <v>2931</v>
      </c>
      <c r="L100" s="8" t="s">
        <v>170</v>
      </c>
      <c r="N100" s="24" t="e">
        <f>VLOOKUP(Tabela2[[#This Row],[Unnamed: 5]],#REF!,1,TRUE)</f>
        <v>#REF!</v>
      </c>
    </row>
    <row r="101" spans="1:14" x14ac:dyDescent="0.2">
      <c r="A101" s="8" t="s">
        <v>215</v>
      </c>
      <c r="B101" s="19">
        <v>108</v>
      </c>
      <c r="C101" s="19">
        <v>4990</v>
      </c>
      <c r="D101" s="19">
        <v>34</v>
      </c>
      <c r="E101" s="20" t="str">
        <f t="shared" si="6"/>
        <v>749200</v>
      </c>
      <c r="F101" s="21">
        <v>20102022</v>
      </c>
      <c r="G101" s="22">
        <v>104.13</v>
      </c>
      <c r="H101" s="19">
        <v>83</v>
      </c>
      <c r="I101" s="23" t="s">
        <v>39</v>
      </c>
      <c r="J101" s="6" t="s">
        <v>45</v>
      </c>
      <c r="K101" s="24">
        <f>VLOOKUP(Tabela2[[#This Row],[Unnamed: 10]],CÓDIGOS!A:B,2)</f>
        <v>2931</v>
      </c>
      <c r="L101" s="8" t="s">
        <v>171</v>
      </c>
      <c r="N101" s="24" t="e">
        <f>VLOOKUP(Tabela2[[#This Row],[Unnamed: 5]],#REF!,1,TRUE)</f>
        <v>#REF!</v>
      </c>
    </row>
    <row r="102" spans="1:14" x14ac:dyDescent="0.2">
      <c r="A102" s="8" t="s">
        <v>215</v>
      </c>
      <c r="B102" s="19">
        <v>108</v>
      </c>
      <c r="C102" s="19">
        <v>4990</v>
      </c>
      <c r="D102" s="19">
        <v>34</v>
      </c>
      <c r="E102" s="20" t="str">
        <f t="shared" si="6"/>
        <v>579283</v>
      </c>
      <c r="F102" s="21">
        <v>20102022</v>
      </c>
      <c r="G102" s="22">
        <v>104.13</v>
      </c>
      <c r="H102" s="19">
        <v>83</v>
      </c>
      <c r="I102" s="23" t="s">
        <v>39</v>
      </c>
      <c r="J102" s="6" t="s">
        <v>45</v>
      </c>
      <c r="K102" s="24">
        <f>VLOOKUP(Tabela2[[#This Row],[Unnamed: 10]],CÓDIGOS!A:B,2)</f>
        <v>2931</v>
      </c>
      <c r="L102" s="8" t="s">
        <v>172</v>
      </c>
      <c r="N102" s="24" t="e">
        <f>VLOOKUP(Tabela2[[#This Row],[Unnamed: 5]],#REF!,1,TRUE)</f>
        <v>#REF!</v>
      </c>
    </row>
    <row r="103" spans="1:14" x14ac:dyDescent="0.2">
      <c r="A103" s="8" t="s">
        <v>215</v>
      </c>
      <c r="B103" s="19">
        <v>108</v>
      </c>
      <c r="C103" s="19">
        <v>4990</v>
      </c>
      <c r="D103" s="19">
        <v>34</v>
      </c>
      <c r="E103" s="20" t="str">
        <f t="shared" si="6"/>
        <v>779049</v>
      </c>
      <c r="F103" s="21">
        <v>20102022</v>
      </c>
      <c r="G103" s="22">
        <v>104.13</v>
      </c>
      <c r="H103" s="19">
        <v>83</v>
      </c>
      <c r="I103" s="23" t="s">
        <v>39</v>
      </c>
      <c r="J103" s="6" t="s">
        <v>45</v>
      </c>
      <c r="K103" s="24">
        <f>VLOOKUP(Tabela2[[#This Row],[Unnamed: 10]],CÓDIGOS!A:B,2)</f>
        <v>2931</v>
      </c>
      <c r="L103" s="8" t="s">
        <v>173</v>
      </c>
      <c r="N103" s="24" t="e">
        <f>VLOOKUP(Tabela2[[#This Row],[Unnamed: 5]],#REF!,1,TRUE)</f>
        <v>#REF!</v>
      </c>
    </row>
    <row r="104" spans="1:14" x14ac:dyDescent="0.2">
      <c r="A104" s="8" t="s">
        <v>215</v>
      </c>
      <c r="B104" s="19">
        <v>108</v>
      </c>
      <c r="C104" s="19">
        <v>4990</v>
      </c>
      <c r="D104" s="19">
        <v>34</v>
      </c>
      <c r="E104" s="20" t="str">
        <f t="shared" si="6"/>
        <v>891682</v>
      </c>
      <c r="F104" s="21">
        <v>20102022</v>
      </c>
      <c r="G104" s="22">
        <v>104.13</v>
      </c>
      <c r="H104" s="19">
        <v>83</v>
      </c>
      <c r="I104" s="23" t="s">
        <v>39</v>
      </c>
      <c r="J104" s="6" t="s">
        <v>45</v>
      </c>
      <c r="K104" s="24">
        <f>VLOOKUP(Tabela2[[#This Row],[Unnamed: 10]],CÓDIGOS!A:B,2)</f>
        <v>2931</v>
      </c>
      <c r="L104" s="8" t="s">
        <v>174</v>
      </c>
      <c r="N104" s="24" t="e">
        <f>VLOOKUP(Tabela2[[#This Row],[Unnamed: 5]],#REF!,1,TRUE)</f>
        <v>#REF!</v>
      </c>
    </row>
    <row r="105" spans="1:14" x14ac:dyDescent="0.2">
      <c r="B105" s="19">
        <v>108</v>
      </c>
      <c r="C105" s="19">
        <v>4990</v>
      </c>
      <c r="D105" s="19">
        <v>34</v>
      </c>
      <c r="E105" s="20" t="str">
        <f t="shared" si="6"/>
        <v>757997</v>
      </c>
      <c r="F105" s="21">
        <v>20102022</v>
      </c>
      <c r="G105" s="22">
        <v>104.13</v>
      </c>
      <c r="H105" s="19">
        <v>83</v>
      </c>
      <c r="I105" s="23" t="s">
        <v>29</v>
      </c>
      <c r="J105" s="6" t="s">
        <v>62</v>
      </c>
      <c r="K105" s="24">
        <f>VLOOKUP(Tabela2[[#This Row],[Unnamed: 10]],CÓDIGOS!A:B,2)</f>
        <v>8168</v>
      </c>
      <c r="L105" s="8" t="s">
        <v>175</v>
      </c>
      <c r="N105" s="24" t="e">
        <f>VLOOKUP(Tabela2[[#This Row],[Unnamed: 5]],#REF!,1,TRUE)</f>
        <v>#REF!</v>
      </c>
    </row>
    <row r="106" spans="1:14" x14ac:dyDescent="0.2">
      <c r="A106" s="8" t="s">
        <v>215</v>
      </c>
      <c r="B106" s="19">
        <v>108</v>
      </c>
      <c r="C106" s="19">
        <v>4990</v>
      </c>
      <c r="D106" s="19">
        <v>34</v>
      </c>
      <c r="E106" s="20" t="str">
        <f t="shared" si="6"/>
        <v>846963</v>
      </c>
      <c r="F106" s="21">
        <v>20102022</v>
      </c>
      <c r="G106" s="22">
        <v>104.13</v>
      </c>
      <c r="H106" s="19">
        <v>83</v>
      </c>
      <c r="I106" s="23" t="s">
        <v>212</v>
      </c>
      <c r="J106" s="6" t="s">
        <v>59</v>
      </c>
      <c r="K106" s="24">
        <f>VLOOKUP(Tabela2[[#This Row],[Unnamed: 10]],CÓDIGOS!A:B,2)</f>
        <v>8339</v>
      </c>
      <c r="L106" s="8" t="s">
        <v>176</v>
      </c>
      <c r="N106" s="24" t="e">
        <f>VLOOKUP(Tabela2[[#This Row],[Unnamed: 5]],#REF!,1,TRUE)</f>
        <v>#REF!</v>
      </c>
    </row>
    <row r="107" spans="1:14" x14ac:dyDescent="0.2">
      <c r="A107" s="8" t="s">
        <v>215</v>
      </c>
      <c r="B107" s="19">
        <v>108</v>
      </c>
      <c r="C107" s="19">
        <v>4990</v>
      </c>
      <c r="D107" s="19">
        <v>34</v>
      </c>
      <c r="E107" s="20" t="str">
        <f t="shared" si="6"/>
        <v>305097</v>
      </c>
      <c r="F107" s="21">
        <v>20102022</v>
      </c>
      <c r="G107" s="22">
        <v>234.78</v>
      </c>
      <c r="H107" s="19">
        <v>83</v>
      </c>
      <c r="I107" s="23" t="s">
        <v>212</v>
      </c>
      <c r="J107" s="6" t="s">
        <v>59</v>
      </c>
      <c r="K107" s="24">
        <f>VLOOKUP(Tabela2[[#This Row],[Unnamed: 10]],CÓDIGOS!A:B,2)</f>
        <v>8339</v>
      </c>
      <c r="L107" s="8" t="s">
        <v>177</v>
      </c>
      <c r="N107" s="24" t="e">
        <f>VLOOKUP(Tabela2[[#This Row],[Unnamed: 5]],#REF!,1,TRUE)</f>
        <v>#REF!</v>
      </c>
    </row>
    <row r="108" spans="1:14" x14ac:dyDescent="0.2">
      <c r="A108" s="8" t="s">
        <v>215</v>
      </c>
      <c r="B108" s="19">
        <v>108</v>
      </c>
      <c r="C108" s="19">
        <v>4990</v>
      </c>
      <c r="D108" s="19">
        <v>34</v>
      </c>
      <c r="E108" s="20" t="str">
        <f t="shared" si="6"/>
        <v>965418</v>
      </c>
      <c r="F108" s="21">
        <v>20102022</v>
      </c>
      <c r="G108" s="22">
        <v>70.7</v>
      </c>
      <c r="H108" s="19">
        <v>83</v>
      </c>
      <c r="I108" s="23" t="s">
        <v>212</v>
      </c>
      <c r="J108" s="6" t="s">
        <v>59</v>
      </c>
      <c r="K108" s="24">
        <f>VLOOKUP(Tabela2[[#This Row],[Unnamed: 10]],CÓDIGOS!A:B,2)</f>
        <v>8339</v>
      </c>
      <c r="L108" s="8" t="s">
        <v>178</v>
      </c>
      <c r="N108" s="24" t="e">
        <f>VLOOKUP(Tabela2[[#This Row],[Unnamed: 5]],#REF!,1,TRUE)</f>
        <v>#REF!</v>
      </c>
    </row>
    <row r="109" spans="1:14" x14ac:dyDescent="0.2">
      <c r="A109" s="8" t="s">
        <v>215</v>
      </c>
      <c r="B109" s="19">
        <v>108</v>
      </c>
      <c r="C109" s="19">
        <v>4990</v>
      </c>
      <c r="D109" s="19">
        <v>34</v>
      </c>
      <c r="E109" s="20" t="str">
        <f t="shared" si="6"/>
        <v>793437</v>
      </c>
      <c r="F109" s="21">
        <v>20102022</v>
      </c>
      <c r="G109" s="22">
        <v>104.13</v>
      </c>
      <c r="H109" s="19">
        <v>83</v>
      </c>
      <c r="I109" s="23" t="s">
        <v>27</v>
      </c>
      <c r="J109" s="6" t="s">
        <v>59</v>
      </c>
      <c r="K109" s="24">
        <f>VLOOKUP(Tabela2[[#This Row],[Unnamed: 10]],CÓDIGOS!A:B,2)</f>
        <v>8339</v>
      </c>
      <c r="L109" s="8" t="s">
        <v>179</v>
      </c>
      <c r="N109" s="24" t="e">
        <f>VLOOKUP(Tabela2[[#This Row],[Unnamed: 5]],#REF!,1,TRUE)</f>
        <v>#REF!</v>
      </c>
    </row>
    <row r="110" spans="1:14" x14ac:dyDescent="0.2">
      <c r="A110" s="8" t="s">
        <v>215</v>
      </c>
      <c r="B110" s="19">
        <v>108</v>
      </c>
      <c r="C110" s="19">
        <v>4990</v>
      </c>
      <c r="D110" s="19">
        <v>34</v>
      </c>
      <c r="E110" s="20" t="str">
        <f t="shared" si="6"/>
        <v>408090</v>
      </c>
      <c r="F110" s="21">
        <v>20102022</v>
      </c>
      <c r="G110" s="22">
        <v>104.13</v>
      </c>
      <c r="H110" s="19">
        <v>83</v>
      </c>
      <c r="I110" s="23" t="s">
        <v>213</v>
      </c>
      <c r="J110" s="6" t="s">
        <v>53</v>
      </c>
      <c r="K110" s="24">
        <f>VLOOKUP(Tabela2[[#This Row],[Unnamed: 10]],CÓDIGOS!A:B,2)</f>
        <v>2515</v>
      </c>
      <c r="L110" s="8" t="s">
        <v>180</v>
      </c>
      <c r="N110" s="24" t="e">
        <f>VLOOKUP(Tabela2[[#This Row],[Unnamed: 5]],#REF!,1,TRUE)</f>
        <v>#REF!</v>
      </c>
    </row>
    <row r="111" spans="1:14" x14ac:dyDescent="0.2">
      <c r="A111" s="8" t="s">
        <v>215</v>
      </c>
      <c r="B111" s="19">
        <v>108</v>
      </c>
      <c r="C111" s="19">
        <v>4990</v>
      </c>
      <c r="D111" s="19">
        <v>34</v>
      </c>
      <c r="E111" s="20" t="str">
        <f t="shared" si="6"/>
        <v>034848</v>
      </c>
      <c r="F111" s="21">
        <v>20102022</v>
      </c>
      <c r="G111" s="22">
        <v>296.39999999999998</v>
      </c>
      <c r="H111" s="19">
        <v>83</v>
      </c>
      <c r="I111" s="23" t="s">
        <v>213</v>
      </c>
      <c r="J111" s="6" t="s">
        <v>53</v>
      </c>
      <c r="K111" s="24">
        <f>VLOOKUP(Tabela2[[#This Row],[Unnamed: 10]],CÓDIGOS!A:B,2)</f>
        <v>2515</v>
      </c>
      <c r="L111" s="8" t="s">
        <v>181</v>
      </c>
      <c r="N111" s="24" t="e">
        <f>VLOOKUP(Tabela2[[#This Row],[Unnamed: 5]],#REF!,1,TRUE)</f>
        <v>#REF!</v>
      </c>
    </row>
    <row r="112" spans="1:14" x14ac:dyDescent="0.2">
      <c r="A112" s="8" t="s">
        <v>215</v>
      </c>
      <c r="B112" s="19">
        <v>108</v>
      </c>
      <c r="C112" s="19">
        <v>4990</v>
      </c>
      <c r="D112" s="19">
        <v>34</v>
      </c>
      <c r="E112" s="20" t="str">
        <f t="shared" si="6"/>
        <v>812705</v>
      </c>
      <c r="F112" s="21">
        <v>20102022</v>
      </c>
      <c r="G112" s="22">
        <v>104.13</v>
      </c>
      <c r="H112" s="19">
        <v>83</v>
      </c>
      <c r="I112" s="23" t="s">
        <v>213</v>
      </c>
      <c r="J112" s="6" t="s">
        <v>53</v>
      </c>
      <c r="K112" s="24">
        <f>VLOOKUP(Tabela2[[#This Row],[Unnamed: 10]],CÓDIGOS!A:B,2)</f>
        <v>2515</v>
      </c>
      <c r="L112" s="8" t="s">
        <v>182</v>
      </c>
      <c r="N112" s="24" t="e">
        <f>VLOOKUP(Tabela2[[#This Row],[Unnamed: 5]],#REF!,1,TRUE)</f>
        <v>#REF!</v>
      </c>
    </row>
    <row r="113" spans="1:14" x14ac:dyDescent="0.2">
      <c r="A113" s="8" t="s">
        <v>215</v>
      </c>
      <c r="B113" s="19">
        <v>108</v>
      </c>
      <c r="C113" s="19">
        <v>4990</v>
      </c>
      <c r="D113" s="19">
        <v>34</v>
      </c>
      <c r="E113" s="20" t="str">
        <f t="shared" si="6"/>
        <v>228018</v>
      </c>
      <c r="F113" s="21">
        <v>20102022</v>
      </c>
      <c r="G113" s="22">
        <v>156.18</v>
      </c>
      <c r="H113" s="19">
        <v>83</v>
      </c>
      <c r="I113" s="23" t="s">
        <v>213</v>
      </c>
      <c r="J113" s="6" t="s">
        <v>53</v>
      </c>
      <c r="K113" s="24">
        <f>VLOOKUP(Tabela2[[#This Row],[Unnamed: 10]],CÓDIGOS!A:B,2)</f>
        <v>2515</v>
      </c>
      <c r="L113" s="8" t="s">
        <v>183</v>
      </c>
      <c r="N113" s="24" t="e">
        <f>VLOOKUP(Tabela2[[#This Row],[Unnamed: 5]],#REF!,1,TRUE)</f>
        <v>#REF!</v>
      </c>
    </row>
    <row r="114" spans="1:14" x14ac:dyDescent="0.2">
      <c r="A114" s="8" t="s">
        <v>215</v>
      </c>
      <c r="B114" s="19">
        <v>108</v>
      </c>
      <c r="C114" s="19">
        <v>4990</v>
      </c>
      <c r="D114" s="19">
        <v>34</v>
      </c>
      <c r="E114" s="20" t="str">
        <f t="shared" si="6"/>
        <v>329868</v>
      </c>
      <c r="F114" s="21">
        <v>20102022</v>
      </c>
      <c r="G114" s="22">
        <v>104.13</v>
      </c>
      <c r="H114" s="19">
        <v>83</v>
      </c>
      <c r="I114" s="23" t="s">
        <v>23</v>
      </c>
      <c r="J114" s="6" t="s">
        <v>53</v>
      </c>
      <c r="K114" s="24">
        <f>VLOOKUP(Tabela2[[#This Row],[Unnamed: 10]],CÓDIGOS!A:B,2)</f>
        <v>2515</v>
      </c>
      <c r="L114" s="8" t="s">
        <v>184</v>
      </c>
      <c r="N114" s="24" t="e">
        <f>VLOOKUP(Tabela2[[#This Row],[Unnamed: 5]],#REF!,1,TRUE)</f>
        <v>#REF!</v>
      </c>
    </row>
    <row r="115" spans="1:14" x14ac:dyDescent="0.2">
      <c r="A115" s="8" t="s">
        <v>215</v>
      </c>
      <c r="B115" s="19">
        <v>108</v>
      </c>
      <c r="C115" s="19">
        <v>4990</v>
      </c>
      <c r="D115" s="19">
        <v>34</v>
      </c>
      <c r="E115" s="20" t="str">
        <f t="shared" si="6"/>
        <v>511747</v>
      </c>
      <c r="F115" s="21">
        <v>20102022</v>
      </c>
      <c r="G115" s="22">
        <v>104.13</v>
      </c>
      <c r="H115" s="19">
        <v>83</v>
      </c>
      <c r="I115" s="23" t="s">
        <v>23</v>
      </c>
      <c r="J115" s="6" t="s">
        <v>53</v>
      </c>
      <c r="K115" s="24">
        <f>VLOOKUP(Tabela2[[#This Row],[Unnamed: 10]],CÓDIGOS!A:B,2)</f>
        <v>2515</v>
      </c>
      <c r="L115" s="8" t="s">
        <v>185</v>
      </c>
      <c r="N115" s="24" t="e">
        <f>VLOOKUP(Tabela2[[#This Row],[Unnamed: 5]],#REF!,1,TRUE)</f>
        <v>#REF!</v>
      </c>
    </row>
    <row r="116" spans="1:14" x14ac:dyDescent="0.2">
      <c r="A116" s="8" t="s">
        <v>215</v>
      </c>
      <c r="B116" s="19">
        <v>108</v>
      </c>
      <c r="C116" s="19">
        <v>4990</v>
      </c>
      <c r="D116" s="19">
        <v>34</v>
      </c>
      <c r="E116" s="20" t="str">
        <f t="shared" si="6"/>
        <v>414855</v>
      </c>
      <c r="F116" s="21">
        <v>20102022</v>
      </c>
      <c r="G116" s="22">
        <v>104.13</v>
      </c>
      <c r="H116" s="19">
        <v>83</v>
      </c>
      <c r="I116" s="23" t="s">
        <v>23</v>
      </c>
      <c r="J116" s="6" t="s">
        <v>53</v>
      </c>
      <c r="K116" s="24">
        <f>VLOOKUP(Tabela2[[#This Row],[Unnamed: 10]],CÓDIGOS!A:B,2)</f>
        <v>2515</v>
      </c>
      <c r="L116" s="8" t="s">
        <v>186</v>
      </c>
      <c r="N116" s="24" t="e">
        <f>VLOOKUP(Tabela2[[#This Row],[Unnamed: 5]],#REF!,1,TRUE)</f>
        <v>#REF!</v>
      </c>
    </row>
    <row r="117" spans="1:14" x14ac:dyDescent="0.2">
      <c r="A117" s="8" t="s">
        <v>215</v>
      </c>
      <c r="B117" s="19">
        <v>108</v>
      </c>
      <c r="C117" s="19">
        <v>4990</v>
      </c>
      <c r="D117" s="19">
        <v>34</v>
      </c>
      <c r="E117" s="20" t="str">
        <f t="shared" si="6"/>
        <v>768641</v>
      </c>
      <c r="F117" s="21">
        <v>20102022</v>
      </c>
      <c r="G117" s="22">
        <v>104.13</v>
      </c>
      <c r="H117" s="19">
        <v>83</v>
      </c>
      <c r="I117" s="23" t="s">
        <v>35</v>
      </c>
      <c r="J117" s="6" t="s">
        <v>67</v>
      </c>
      <c r="K117" s="24">
        <f>VLOOKUP(Tabela2[[#This Row],[Unnamed: 10]],CÓDIGOS!A:B,2)</f>
        <v>3286</v>
      </c>
      <c r="L117" s="8" t="s">
        <v>187</v>
      </c>
      <c r="N117" s="24" t="e">
        <f>VLOOKUP(Tabela2[[#This Row],[Unnamed: 5]],#REF!,1,TRUE)</f>
        <v>#REF!</v>
      </c>
    </row>
    <row r="118" spans="1:14" x14ac:dyDescent="0.2">
      <c r="A118" s="8" t="s">
        <v>215</v>
      </c>
      <c r="B118" s="19">
        <v>108</v>
      </c>
      <c r="C118" s="19">
        <v>4990</v>
      </c>
      <c r="D118" s="19">
        <v>34</v>
      </c>
      <c r="E118" s="20" t="str">
        <f t="shared" si="6"/>
        <v>904902</v>
      </c>
      <c r="F118" s="21">
        <v>20102022</v>
      </c>
      <c r="G118" s="22">
        <v>234.78</v>
      </c>
      <c r="H118" s="19">
        <v>83</v>
      </c>
      <c r="I118" s="23" t="s">
        <v>214</v>
      </c>
      <c r="J118" s="6" t="s">
        <v>55</v>
      </c>
      <c r="K118" s="24">
        <f>VLOOKUP(Tabela2[[#This Row],[Unnamed: 10]],CÓDIGOS!A:B,2)</f>
        <v>2760</v>
      </c>
      <c r="L118" s="8" t="s">
        <v>188</v>
      </c>
      <c r="N118" s="24" t="e">
        <f>VLOOKUP(Tabela2[[#This Row],[Unnamed: 5]],#REF!,1,TRUE)</f>
        <v>#REF!</v>
      </c>
    </row>
    <row r="119" spans="1:14" x14ac:dyDescent="0.2">
      <c r="A119" s="8" t="s">
        <v>215</v>
      </c>
      <c r="B119" s="19">
        <v>108</v>
      </c>
      <c r="C119" s="19">
        <v>4990</v>
      </c>
      <c r="D119" s="19">
        <v>34</v>
      </c>
      <c r="E119" s="20" t="str">
        <f t="shared" si="6"/>
        <v>985117</v>
      </c>
      <c r="F119" s="21">
        <v>20102022</v>
      </c>
      <c r="G119" s="22">
        <v>156.18</v>
      </c>
      <c r="H119" s="19">
        <v>83</v>
      </c>
      <c r="I119" s="23" t="s">
        <v>214</v>
      </c>
      <c r="J119" s="6" t="s">
        <v>55</v>
      </c>
      <c r="K119" s="24">
        <f>VLOOKUP(Tabela2[[#This Row],[Unnamed: 10]],CÓDIGOS!A:B,2)</f>
        <v>2760</v>
      </c>
      <c r="L119" s="8" t="s">
        <v>189</v>
      </c>
      <c r="N119" s="24" t="e">
        <f>VLOOKUP(Tabela2[[#This Row],[Unnamed: 5]],#REF!,1,TRUE)</f>
        <v>#REF!</v>
      </c>
    </row>
    <row r="120" spans="1:14" x14ac:dyDescent="0.2">
      <c r="A120" s="8" t="s">
        <v>215</v>
      </c>
      <c r="B120" s="19">
        <v>108</v>
      </c>
      <c r="C120" s="19">
        <v>4990</v>
      </c>
      <c r="D120" s="19">
        <v>34</v>
      </c>
      <c r="E120" s="20" t="str">
        <f t="shared" si="6"/>
        <v>068657</v>
      </c>
      <c r="F120" s="21">
        <v>20102022</v>
      </c>
      <c r="G120" s="22">
        <v>1173.8800000000001</v>
      </c>
      <c r="H120" s="19">
        <v>83</v>
      </c>
      <c r="I120" s="23" t="s">
        <v>24</v>
      </c>
      <c r="J120" s="6" t="s">
        <v>54</v>
      </c>
      <c r="K120" s="24">
        <f>VLOOKUP(Tabela2[[#This Row],[Unnamed: 10]],CÓDIGOS!A:B,2)</f>
        <v>118</v>
      </c>
      <c r="L120" s="8" t="s">
        <v>190</v>
      </c>
      <c r="N120" s="24" t="e">
        <f>VLOOKUP(Tabela2[[#This Row],[Unnamed: 5]],#REF!,1,TRUE)</f>
        <v>#REF!</v>
      </c>
    </row>
    <row r="121" spans="1:14" x14ac:dyDescent="0.2">
      <c r="A121" s="8" t="s">
        <v>215</v>
      </c>
      <c r="B121" s="19">
        <v>108</v>
      </c>
      <c r="C121" s="19">
        <v>4990</v>
      </c>
      <c r="D121" s="19">
        <v>34</v>
      </c>
      <c r="E121" s="20" t="str">
        <f t="shared" si="6"/>
        <v>594273</v>
      </c>
      <c r="F121" s="21">
        <v>20102022</v>
      </c>
      <c r="G121" s="22">
        <v>131.46</v>
      </c>
      <c r="H121" s="19">
        <v>83</v>
      </c>
      <c r="I121" s="23" t="s">
        <v>214</v>
      </c>
      <c r="J121" s="6" t="s">
        <v>50</v>
      </c>
      <c r="K121" s="24">
        <f>VLOOKUP(Tabela2[[#This Row],[Unnamed: 10]],CÓDIGOS!A:B,2)</f>
        <v>119</v>
      </c>
      <c r="L121" s="8" t="s">
        <v>191</v>
      </c>
      <c r="N121" s="24" t="e">
        <f>VLOOKUP(Tabela2[[#This Row],[Unnamed: 5]],#REF!,1,TRUE)</f>
        <v>#REF!</v>
      </c>
    </row>
    <row r="122" spans="1:14" x14ac:dyDescent="0.2">
      <c r="A122" s="8" t="s">
        <v>215</v>
      </c>
      <c r="B122" s="19">
        <v>108</v>
      </c>
      <c r="C122" s="19">
        <v>4990</v>
      </c>
      <c r="D122" s="19">
        <v>34</v>
      </c>
      <c r="E122" s="20" t="str">
        <f t="shared" si="6"/>
        <v>533231</v>
      </c>
      <c r="F122" s="21">
        <v>20102022</v>
      </c>
      <c r="G122" s="22">
        <v>131.46</v>
      </c>
      <c r="H122" s="19">
        <v>83</v>
      </c>
      <c r="I122" s="23" t="s">
        <v>214</v>
      </c>
      <c r="J122" s="6" t="s">
        <v>50</v>
      </c>
      <c r="K122" s="24">
        <f>VLOOKUP(Tabela2[[#This Row],[Unnamed: 10]],CÓDIGOS!A:B,2)</f>
        <v>119</v>
      </c>
      <c r="L122" s="8" t="s">
        <v>192</v>
      </c>
      <c r="N122" s="24" t="e">
        <f>VLOOKUP(Tabela2[[#This Row],[Unnamed: 5]],#REF!,1,TRUE)</f>
        <v>#REF!</v>
      </c>
    </row>
    <row r="123" spans="1:14" x14ac:dyDescent="0.2">
      <c r="A123" s="8" t="s">
        <v>215</v>
      </c>
      <c r="B123" s="19">
        <v>108</v>
      </c>
      <c r="C123" s="19">
        <v>4990</v>
      </c>
      <c r="D123" s="19">
        <v>34</v>
      </c>
      <c r="E123" s="20" t="str">
        <f t="shared" si="6"/>
        <v>224740</v>
      </c>
      <c r="F123" s="21">
        <v>20102022</v>
      </c>
      <c r="G123" s="22">
        <v>104.13</v>
      </c>
      <c r="H123" s="19">
        <v>83</v>
      </c>
      <c r="I123" s="23" t="s">
        <v>214</v>
      </c>
      <c r="J123" s="6" t="s">
        <v>50</v>
      </c>
      <c r="K123" s="24">
        <f>VLOOKUP(Tabela2[[#This Row],[Unnamed: 10]],CÓDIGOS!A:B,2)</f>
        <v>119</v>
      </c>
      <c r="L123" s="8" t="s">
        <v>193</v>
      </c>
      <c r="N123" s="24" t="e">
        <f>VLOOKUP(Tabela2[[#This Row],[Unnamed: 5]],#REF!,1,TRUE)</f>
        <v>#REF!</v>
      </c>
    </row>
    <row r="124" spans="1:14" x14ac:dyDescent="0.2">
      <c r="A124" s="8" t="s">
        <v>215</v>
      </c>
      <c r="B124" s="19">
        <v>108</v>
      </c>
      <c r="C124" s="19">
        <v>4990</v>
      </c>
      <c r="D124" s="19">
        <v>34</v>
      </c>
      <c r="E124" s="20" t="str">
        <f t="shared" si="6"/>
        <v>748404</v>
      </c>
      <c r="F124" s="21">
        <v>20102022</v>
      </c>
      <c r="G124" s="22">
        <v>104.13</v>
      </c>
      <c r="H124" s="19">
        <v>83</v>
      </c>
      <c r="I124" s="23" t="s">
        <v>209</v>
      </c>
      <c r="J124" s="6" t="s">
        <v>50</v>
      </c>
      <c r="K124" s="24">
        <f>VLOOKUP(Tabela2[[#This Row],[Unnamed: 10]],CÓDIGOS!A:B,2)</f>
        <v>119</v>
      </c>
      <c r="L124" s="8" t="s">
        <v>194</v>
      </c>
      <c r="N124" s="24" t="e">
        <f>VLOOKUP(Tabela2[[#This Row],[Unnamed: 5]],#REF!,1,TRUE)</f>
        <v>#REF!</v>
      </c>
    </row>
    <row r="125" spans="1:14" x14ac:dyDescent="0.2">
      <c r="A125" s="8" t="s">
        <v>215</v>
      </c>
      <c r="B125" s="19">
        <v>108</v>
      </c>
      <c r="C125" s="19">
        <v>4990</v>
      </c>
      <c r="D125" s="19">
        <v>34</v>
      </c>
      <c r="E125" s="20" t="str">
        <f t="shared" si="6"/>
        <v>748405</v>
      </c>
      <c r="F125" s="21">
        <v>20102022</v>
      </c>
      <c r="G125" s="22">
        <v>104.13</v>
      </c>
      <c r="H125" s="19">
        <v>83</v>
      </c>
      <c r="I125" s="23" t="s">
        <v>209</v>
      </c>
      <c r="J125" s="6" t="s">
        <v>50</v>
      </c>
      <c r="K125" s="24">
        <f>VLOOKUP(Tabela2[[#This Row],[Unnamed: 10]],CÓDIGOS!A:B,2)</f>
        <v>119</v>
      </c>
      <c r="L125" s="8" t="s">
        <v>195</v>
      </c>
      <c r="N125" s="24" t="e">
        <f>VLOOKUP(Tabela2[[#This Row],[Unnamed: 5]],#REF!,1,TRUE)</f>
        <v>#REF!</v>
      </c>
    </row>
    <row r="126" spans="1:14" x14ac:dyDescent="0.2">
      <c r="A126" s="8" t="s">
        <v>215</v>
      </c>
      <c r="B126" s="19">
        <v>108</v>
      </c>
      <c r="C126" s="19">
        <v>4990</v>
      </c>
      <c r="D126" s="19">
        <v>34</v>
      </c>
      <c r="E126" s="20" t="str">
        <f t="shared" si="6"/>
        <v>764971</v>
      </c>
      <c r="F126" s="21">
        <v>20102022</v>
      </c>
      <c r="G126" s="22">
        <v>1173.8800000000001</v>
      </c>
      <c r="H126" s="19">
        <v>83</v>
      </c>
      <c r="I126" s="23" t="s">
        <v>21</v>
      </c>
      <c r="J126" s="6" t="s">
        <v>50</v>
      </c>
      <c r="K126" s="24">
        <f>VLOOKUP(Tabela2[[#This Row],[Unnamed: 10]],CÓDIGOS!A:B,2)</f>
        <v>119</v>
      </c>
      <c r="L126" s="8" t="s">
        <v>196</v>
      </c>
      <c r="N126" s="24" t="e">
        <f>VLOOKUP(Tabela2[[#This Row],[Unnamed: 5]],#REF!,1,TRUE)</f>
        <v>#REF!</v>
      </c>
    </row>
    <row r="127" spans="1:14" x14ac:dyDescent="0.2">
      <c r="A127" s="8" t="s">
        <v>215</v>
      </c>
      <c r="B127" s="19">
        <v>108</v>
      </c>
      <c r="C127" s="19">
        <v>4990</v>
      </c>
      <c r="D127" s="19">
        <v>34</v>
      </c>
      <c r="E127" s="20" t="str">
        <f t="shared" si="6"/>
        <v>049483</v>
      </c>
      <c r="F127" s="21">
        <v>20102022</v>
      </c>
      <c r="G127" s="22">
        <v>1173.8800000000001</v>
      </c>
      <c r="H127" s="19">
        <v>83</v>
      </c>
      <c r="I127" s="23" t="s">
        <v>21</v>
      </c>
      <c r="J127" s="6" t="s">
        <v>50</v>
      </c>
      <c r="K127" s="24">
        <f>VLOOKUP(Tabela2[[#This Row],[Unnamed: 10]],CÓDIGOS!A:B,2)</f>
        <v>119</v>
      </c>
      <c r="L127" s="8" t="s">
        <v>197</v>
      </c>
      <c r="N127" s="24" t="e">
        <f>VLOOKUP(Tabela2[[#This Row],[Unnamed: 5]],#REF!,1,TRUE)</f>
        <v>#REF!</v>
      </c>
    </row>
    <row r="128" spans="1:14" x14ac:dyDescent="0.2">
      <c r="A128" s="8" t="s">
        <v>215</v>
      </c>
      <c r="B128" s="19">
        <v>108</v>
      </c>
      <c r="C128" s="19">
        <v>4990</v>
      </c>
      <c r="D128" s="19">
        <v>34</v>
      </c>
      <c r="E128" s="20" t="str">
        <f t="shared" si="6"/>
        <v>518261</v>
      </c>
      <c r="F128" s="21">
        <v>20102022</v>
      </c>
      <c r="G128" s="22">
        <v>104.13</v>
      </c>
      <c r="H128" s="19">
        <v>83</v>
      </c>
      <c r="I128" s="23" t="s">
        <v>21</v>
      </c>
      <c r="J128" s="6" t="s">
        <v>50</v>
      </c>
      <c r="K128" s="24">
        <f>VLOOKUP(Tabela2[[#This Row],[Unnamed: 10]],CÓDIGOS!A:B,2)</f>
        <v>119</v>
      </c>
      <c r="L128" s="8" t="s">
        <v>198</v>
      </c>
      <c r="N128" s="24" t="e">
        <f>VLOOKUP(Tabela2[[#This Row],[Unnamed: 5]],#REF!,1,TRUE)</f>
        <v>#REF!</v>
      </c>
    </row>
    <row r="129" spans="1:14" x14ac:dyDescent="0.2">
      <c r="A129" s="8" t="s">
        <v>215</v>
      </c>
      <c r="B129" s="19">
        <v>108</v>
      </c>
      <c r="C129" s="19">
        <v>4990</v>
      </c>
      <c r="D129" s="19">
        <v>34</v>
      </c>
      <c r="E129" s="20" t="str">
        <f t="shared" si="6"/>
        <v>954441</v>
      </c>
      <c r="F129" s="21">
        <v>20102022</v>
      </c>
      <c r="G129" s="22">
        <v>156.18</v>
      </c>
      <c r="H129" s="19">
        <v>83</v>
      </c>
      <c r="I129" s="23" t="s">
        <v>26</v>
      </c>
      <c r="J129" s="6" t="s">
        <v>56</v>
      </c>
      <c r="K129" s="24">
        <f>VLOOKUP(Tabela2[[#This Row],[Unnamed: 10]],CÓDIGOS!A:B,2)</f>
        <v>3629</v>
      </c>
      <c r="L129" s="8" t="s">
        <v>199</v>
      </c>
      <c r="N129" s="24" t="e">
        <f>VLOOKUP(Tabela2[[#This Row],[Unnamed: 5]],#REF!,1,TRUE)</f>
        <v>#REF!</v>
      </c>
    </row>
    <row r="130" spans="1:14" x14ac:dyDescent="0.2">
      <c r="A130" s="8" t="s">
        <v>215</v>
      </c>
      <c r="B130" s="19">
        <v>108</v>
      </c>
      <c r="C130" s="19">
        <v>4990</v>
      </c>
      <c r="D130" s="19">
        <v>34</v>
      </c>
      <c r="E130" s="20" t="str">
        <f t="shared" si="6"/>
        <v>954451</v>
      </c>
      <c r="F130" s="21">
        <v>20102022</v>
      </c>
      <c r="G130" s="22">
        <v>156.18</v>
      </c>
      <c r="H130" s="19">
        <v>83</v>
      </c>
      <c r="I130" s="23" t="s">
        <v>26</v>
      </c>
      <c r="J130" s="6" t="s">
        <v>56</v>
      </c>
      <c r="K130" s="24">
        <f>VLOOKUP(Tabela2[[#This Row],[Unnamed: 10]],CÓDIGOS!A:B,2)</f>
        <v>3629</v>
      </c>
      <c r="L130" s="8" t="s">
        <v>200</v>
      </c>
      <c r="N130" s="24" t="e">
        <f>VLOOKUP(Tabela2[[#This Row],[Unnamed: 5]],#REF!,1,TRUE)</f>
        <v>#REF!</v>
      </c>
    </row>
    <row r="131" spans="1:14" x14ac:dyDescent="0.2">
      <c r="A131" s="8" t="s">
        <v>215</v>
      </c>
      <c r="B131" s="19">
        <v>108</v>
      </c>
      <c r="C131" s="19">
        <v>4990</v>
      </c>
      <c r="D131" s="19">
        <v>34</v>
      </c>
      <c r="E131" s="20" t="str">
        <f t="shared" si="6"/>
        <v>192961</v>
      </c>
      <c r="F131" s="21">
        <v>20102022</v>
      </c>
      <c r="G131" s="22">
        <v>234.78</v>
      </c>
      <c r="H131" s="19">
        <v>83</v>
      </c>
      <c r="I131" s="23" t="s">
        <v>26</v>
      </c>
      <c r="J131" s="6" t="s">
        <v>56</v>
      </c>
      <c r="K131" s="24">
        <f>VLOOKUP(Tabela2[[#This Row],[Unnamed: 10]],CÓDIGOS!A:B,2)</f>
        <v>3629</v>
      </c>
      <c r="L131" s="8" t="s">
        <v>201</v>
      </c>
      <c r="N131" s="24" t="e">
        <f>VLOOKUP(Tabela2[[#This Row],[Unnamed: 5]],#REF!,1,TRUE)</f>
        <v>#REF!</v>
      </c>
    </row>
    <row r="132" spans="1:14" x14ac:dyDescent="0.2">
      <c r="A132" s="8" t="s">
        <v>215</v>
      </c>
      <c r="B132" s="19">
        <v>108</v>
      </c>
      <c r="C132" s="19">
        <v>4990</v>
      </c>
      <c r="D132" s="19">
        <v>34</v>
      </c>
      <c r="E132" s="20" t="str">
        <f t="shared" si="6"/>
        <v>192971</v>
      </c>
      <c r="F132" s="21">
        <v>20102022</v>
      </c>
      <c r="G132" s="22">
        <v>234.78</v>
      </c>
      <c r="H132" s="19">
        <v>83</v>
      </c>
      <c r="I132" s="23" t="s">
        <v>26</v>
      </c>
      <c r="J132" s="6" t="s">
        <v>56</v>
      </c>
      <c r="K132" s="24">
        <f>VLOOKUP(Tabela2[[#This Row],[Unnamed: 10]],CÓDIGOS!A:B,2)</f>
        <v>3629</v>
      </c>
      <c r="L132" s="8" t="s">
        <v>202</v>
      </c>
      <c r="N132" s="24" t="e">
        <f>VLOOKUP(Tabela2[[#This Row],[Unnamed: 5]],#REF!,1,TRUE)</f>
        <v>#REF!</v>
      </c>
    </row>
    <row r="133" spans="1:14" x14ac:dyDescent="0.2">
      <c r="A133" s="8" t="s">
        <v>215</v>
      </c>
      <c r="B133" s="19">
        <v>108</v>
      </c>
      <c r="C133" s="19">
        <v>4990</v>
      </c>
      <c r="D133" s="19">
        <v>34</v>
      </c>
      <c r="E133" s="20" t="str">
        <f t="shared" si="6"/>
        <v>192981</v>
      </c>
      <c r="F133" s="21">
        <v>20102022</v>
      </c>
      <c r="G133" s="22">
        <v>2347.7600000000002</v>
      </c>
      <c r="H133" s="19">
        <v>83</v>
      </c>
      <c r="I133" s="23" t="s">
        <v>26</v>
      </c>
      <c r="J133" s="6" t="s">
        <v>56</v>
      </c>
      <c r="K133" s="24">
        <f>VLOOKUP(Tabela2[[#This Row],[Unnamed: 10]],CÓDIGOS!A:B,2)</f>
        <v>3629</v>
      </c>
      <c r="L133" s="8" t="s">
        <v>203</v>
      </c>
      <c r="N133" s="24" t="e">
        <f>VLOOKUP(Tabela2[[#This Row],[Unnamed: 5]],#REF!,1,TRUE)</f>
        <v>#REF!</v>
      </c>
    </row>
    <row r="134" spans="1:14" x14ac:dyDescent="0.2">
      <c r="A134" s="8" t="s">
        <v>215</v>
      </c>
      <c r="B134" s="19">
        <v>108</v>
      </c>
      <c r="C134" s="19">
        <v>4990</v>
      </c>
      <c r="D134" s="19">
        <v>34</v>
      </c>
      <c r="E134" s="20" t="str">
        <f t="shared" si="6"/>
        <v>809151</v>
      </c>
      <c r="F134" s="21">
        <v>20102022</v>
      </c>
      <c r="G134" s="22">
        <v>131.46</v>
      </c>
      <c r="H134" s="19">
        <v>83</v>
      </c>
      <c r="I134" s="23" t="s">
        <v>34</v>
      </c>
      <c r="J134" s="6" t="s">
        <v>56</v>
      </c>
      <c r="K134" s="24">
        <f>VLOOKUP(Tabela2[[#This Row],[Unnamed: 10]],CÓDIGOS!A:B,2)</f>
        <v>3629</v>
      </c>
      <c r="L134" s="8" t="s">
        <v>204</v>
      </c>
      <c r="N134" s="24" t="e">
        <f>VLOOKUP(Tabela2[[#This Row],[Unnamed: 5]],#REF!,1,TRUE)</f>
        <v>#REF!</v>
      </c>
    </row>
  </sheetData>
  <sheetProtection selectLockedCells="1"/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FE5A0AB-974C-48AC-982C-CB40F4ABC6AE}">
          <x14:formula1>
            <xm:f>CÓDIGOS!$A:$A</xm:f>
          </x14:formula1>
          <xm:sqref>J2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9A035-BFA5-4DEC-AAF6-7B9CDEACDA1A}">
  <dimension ref="A1:B35"/>
  <sheetViews>
    <sheetView tabSelected="1" topLeftCell="A4" workbookViewId="0">
      <selection activeCell="F14" sqref="F14"/>
    </sheetView>
  </sheetViews>
  <sheetFormatPr defaultRowHeight="15" x14ac:dyDescent="0.25"/>
  <cols>
    <col min="1" max="1" width="43.140625" bestFit="1" customWidth="1"/>
  </cols>
  <sheetData>
    <row r="1" spans="1:2" x14ac:dyDescent="0.25">
      <c r="A1" t="str" cm="1">
        <f t="array" ref="A1:A35">_xlfn.UNIQUE(LER_ABA!J:J)</f>
        <v>Unnamed: 10</v>
      </c>
    </row>
    <row r="2" spans="1:2" x14ac:dyDescent="0.25">
      <c r="A2" t="str">
        <v>ADRIANO MARIANO DE ARAUJO</v>
      </c>
      <c r="B2">
        <v>7022</v>
      </c>
    </row>
    <row r="3" spans="1:2" x14ac:dyDescent="0.25">
      <c r="A3" t="str">
        <v>AMARILDO PIRES DE LIMA</v>
      </c>
      <c r="B3">
        <v>106</v>
      </c>
    </row>
    <row r="4" spans="1:2" x14ac:dyDescent="0.25">
      <c r="A4" t="str">
        <v>ANDERSON JOSE CHIQUITE DA SILVA</v>
      </c>
      <c r="B4">
        <v>107</v>
      </c>
    </row>
    <row r="5" spans="1:2" x14ac:dyDescent="0.25">
      <c r="A5" t="str">
        <v>CARLOS ALBERTO ALVES DE ARAUJO</v>
      </c>
      <c r="B5">
        <v>3280</v>
      </c>
    </row>
    <row r="6" spans="1:2" x14ac:dyDescent="0.25">
      <c r="A6" t="str">
        <v>CLAUDENIR BELIZARIO DA COSTA</v>
      </c>
      <c r="B6">
        <v>109</v>
      </c>
    </row>
    <row r="7" spans="1:2" x14ac:dyDescent="0.25">
      <c r="A7" t="str">
        <v>CLEBERTON LUIZ DE CRISTO MOREIRA</v>
      </c>
      <c r="B7">
        <v>110</v>
      </c>
    </row>
    <row r="8" spans="1:2" x14ac:dyDescent="0.25">
      <c r="A8" t="str">
        <v>DOUGLAS FERRANI DOS SANTOS</v>
      </c>
      <c r="B8">
        <v>9151</v>
      </c>
    </row>
    <row r="9" spans="1:2" x14ac:dyDescent="0.25">
      <c r="A9" t="str">
        <v>DOUGLAS PATRICK DOS SANTOS</v>
      </c>
      <c r="B9">
        <v>8003</v>
      </c>
    </row>
    <row r="10" spans="1:2" x14ac:dyDescent="0.25">
      <c r="A10" t="str">
        <v>EDINALDO JOSE GONÇALVES DE OLIVEIRA</v>
      </c>
      <c r="B10">
        <v>7126</v>
      </c>
    </row>
    <row r="11" spans="1:2" x14ac:dyDescent="0.25">
      <c r="A11" t="str">
        <v>ERISON JOSE DOS SANTOS</v>
      </c>
      <c r="B11">
        <v>1103</v>
      </c>
    </row>
    <row r="12" spans="1:2" x14ac:dyDescent="0.25">
      <c r="A12" t="str">
        <v>FERNANDO HENRIQUE DO NASCIMENTO</v>
      </c>
      <c r="B12">
        <v>112</v>
      </c>
    </row>
    <row r="13" spans="1:2" x14ac:dyDescent="0.25">
      <c r="A13" t="str">
        <v>JEAN CLAUDIO DE SALES BARRETO</v>
      </c>
      <c r="B13">
        <v>8781</v>
      </c>
    </row>
    <row r="14" spans="1:2" x14ac:dyDescent="0.25">
      <c r="A14" t="str">
        <v>JONAS CARDOSO DE OLIVEIRA</v>
      </c>
      <c r="B14">
        <v>754</v>
      </c>
    </row>
    <row r="15" spans="1:2" x14ac:dyDescent="0.25">
      <c r="A15" t="str">
        <v>JOSE CELSO OLIVEIRA GAMA</v>
      </c>
      <c r="B15">
        <v>534</v>
      </c>
    </row>
    <row r="16" spans="1:2" x14ac:dyDescent="0.25">
      <c r="A16" t="str">
        <v>JOVENIR ALVES DOS SANTOS</v>
      </c>
      <c r="B16">
        <v>113</v>
      </c>
    </row>
    <row r="17" spans="1:2" x14ac:dyDescent="0.25">
      <c r="A17" t="str">
        <v>KAINAN GONCALVES DOS SANTOS AMADO</v>
      </c>
      <c r="B17">
        <v>6974</v>
      </c>
    </row>
    <row r="18" spans="1:2" x14ac:dyDescent="0.25">
      <c r="A18" t="str">
        <v>LEONARDO KADARNOS</v>
      </c>
      <c r="B18">
        <v>6550</v>
      </c>
    </row>
    <row r="19" spans="1:2" x14ac:dyDescent="0.25">
      <c r="A19" t="str">
        <v>LUCAS BABETTO DAVID</v>
      </c>
      <c r="B19">
        <v>9508</v>
      </c>
    </row>
    <row r="20" spans="1:2" x14ac:dyDescent="0.25">
      <c r="A20" t="str">
        <v>LUCAS BATISTA BUENO</v>
      </c>
      <c r="B20">
        <v>8739</v>
      </c>
    </row>
    <row r="21" spans="1:2" x14ac:dyDescent="0.25">
      <c r="A21" t="str">
        <v>LUIZ FERNANDO DE MIRANDA</v>
      </c>
      <c r="B21">
        <v>8806</v>
      </c>
    </row>
    <row r="22" spans="1:2" x14ac:dyDescent="0.25">
      <c r="A22" t="str">
        <v>LUIZ REGINALDO DE APRIGIO</v>
      </c>
      <c r="B22">
        <v>4210</v>
      </c>
    </row>
    <row r="23" spans="1:2" x14ac:dyDescent="0.25">
      <c r="A23" t="str">
        <v>MARCELO GESIEL BERALDO</v>
      </c>
      <c r="B23">
        <v>8755</v>
      </c>
    </row>
    <row r="24" spans="1:2" x14ac:dyDescent="0.25">
      <c r="A24" t="str">
        <v>MARCELO RAFAEL PRESTES</v>
      </c>
      <c r="B24">
        <v>8942</v>
      </c>
    </row>
    <row r="25" spans="1:2" x14ac:dyDescent="0.25">
      <c r="A25" t="str">
        <v>MATEUS HENRIQUE DE MEDEIROS LISBOA ELIAS</v>
      </c>
      <c r="B25">
        <v>8267</v>
      </c>
    </row>
    <row r="26" spans="1:2" x14ac:dyDescent="0.25">
      <c r="A26" t="str">
        <v>PAULO HENRIQUE BUENO TREVIZAN</v>
      </c>
      <c r="B26">
        <v>2931</v>
      </c>
    </row>
    <row r="27" spans="1:2" x14ac:dyDescent="0.25">
      <c r="A27" t="str">
        <v>PAULO HENRIQUE CAMPOS</v>
      </c>
      <c r="B27">
        <v>8168</v>
      </c>
    </row>
    <row r="28" spans="1:2" x14ac:dyDescent="0.25">
      <c r="A28" t="str">
        <v>PEDRO DE AQUINO PEREIRA</v>
      </c>
      <c r="B28">
        <v>8339</v>
      </c>
    </row>
    <row r="29" spans="1:2" x14ac:dyDescent="0.25">
      <c r="A29" t="str">
        <v>PEDRO OSIRES BELLO JUNIOR</v>
      </c>
      <c r="B29">
        <v>2515</v>
      </c>
    </row>
    <row r="30" spans="1:2" x14ac:dyDescent="0.25">
      <c r="A30" t="str">
        <v>VALTER FERREIRA DE LIMA</v>
      </c>
      <c r="B30">
        <v>3286</v>
      </c>
    </row>
    <row r="31" spans="1:2" x14ac:dyDescent="0.25">
      <c r="A31" t="str">
        <v>VANDEMIR FERNANDES DOS SANTOS</v>
      </c>
      <c r="B31">
        <v>2760</v>
      </c>
    </row>
    <row r="32" spans="1:2" x14ac:dyDescent="0.25">
      <c r="A32" t="str">
        <v>VILMAR FERNANDES DOS SANTOS</v>
      </c>
      <c r="B32">
        <v>118</v>
      </c>
    </row>
    <row r="33" spans="1:2" x14ac:dyDescent="0.25">
      <c r="A33" t="str">
        <v>WELLINGTON MINELI DE FRANCA</v>
      </c>
      <c r="B33">
        <v>119</v>
      </c>
    </row>
    <row r="34" spans="1:2" x14ac:dyDescent="0.25">
      <c r="A34" t="str">
        <v>WUELLYTON LUIS ALVES</v>
      </c>
      <c r="B34">
        <v>3629</v>
      </c>
    </row>
    <row r="35" spans="1:2" x14ac:dyDescent="0.25">
      <c r="A35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LER_ABA</vt:lpstr>
      <vt:lpstr>CÓDIGOS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RodoBrotto Transportes</dc:creator>
  <cp:lastModifiedBy>RodoBrotto Transportes</cp:lastModifiedBy>
  <dcterms:created xsi:type="dcterms:W3CDTF">2015-06-05T18:19:34Z</dcterms:created>
  <dcterms:modified xsi:type="dcterms:W3CDTF">2022-11-01T03:02:00Z</dcterms:modified>
</cp:coreProperties>
</file>