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CAS" sheetId="1" state="visible" r:id="rId1"/>
    <sheet name="DADOS" sheetId="2" state="visible" r:id="rId2"/>
    <sheet name="MOTORISTAS" sheetId="3" state="visible" r:id="rId3"/>
    <sheet name="DADO" sheetId="4" state="visible" r:id="rId4"/>
  </sheets>
  <definedNames>
    <definedName name="_xlnm.Print_Area" localSheetId="2">'MOTORISTAS'!$A$2:$A$36</definedName>
    <definedName name="_xlnm._FilterDatabase" localSheetId="3" hidden="1">'DADO'!$A$1:$L$1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$&quot;\ #,##0.00;[Red]\-&quot;R$&quot;\ #,##0.00"/>
    <numFmt numFmtId="165" formatCode="_-&quot;R$&quot;\ * #,##0.00_-;\-&quot;R$&quot;\ * #,##0.00_-;_-&quot;R$&quot;\ 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color theme="1"/>
      <sz val="11"/>
    </font>
  </fonts>
  <fills count="19">
    <fill>
      <patternFill/>
    </fill>
    <fill>
      <patternFill patternType="gray125"/>
    </fill>
    <fill>
      <patternFill patternType="solid">
        <fgColor rgb="FF63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900"/>
        <bgColor indexed="64"/>
      </patternFill>
    </fill>
    <fill>
      <patternFill patternType="solid">
        <fgColor rgb="FFB5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B00"/>
        <bgColor indexed="64"/>
      </patternFill>
    </fill>
    <fill>
      <patternFill patternType="solid">
        <fgColor rgb="FFB1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FF0100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37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2" fillId="0" borderId="0"/>
    <xf numFmtId="0" fontId="1" fillId="0" borderId="0"/>
    <xf numFmtId="44" fontId="2" fillId="0" borderId="0"/>
  </cellStyleXfs>
  <cellXfs count="59">
    <xf numFmtId="0" fontId="0" fillId="0" borderId="0" pivotButton="0" quotePrefix="0" xfId="0"/>
    <xf numFmtId="0" fontId="4" fillId="0" borderId="2" pivotButton="0" quotePrefix="0" xfId="0"/>
    <xf numFmtId="14" fontId="4" fillId="0" borderId="1" pivotButton="0" quotePrefix="0" xfId="0"/>
    <xf numFmtId="0" fontId="4" fillId="0" borderId="1" pivotButton="0" quotePrefix="0" xfId="0"/>
    <xf numFmtId="0" fontId="4" fillId="0" borderId="3" pivotButton="0" quotePrefix="0" xfId="0"/>
    <xf numFmtId="0" fontId="1" fillId="0" borderId="1" pivotButton="0" quotePrefix="0" xfId="1"/>
    <xf numFmtId="0" fontId="4" fillId="0" borderId="7" pivotButton="0" quotePrefix="0" xfId="0"/>
    <xf numFmtId="14" fontId="4" fillId="0" borderId="8" pivotButton="0" quotePrefix="0" xfId="0"/>
    <xf numFmtId="0" fontId="4" fillId="0" borderId="8" pivotButton="0" quotePrefix="0" xfId="0"/>
    <xf numFmtId="4" fontId="4" fillId="0" borderId="1" pivotButton="0" quotePrefix="0" xfId="0"/>
    <xf numFmtId="14" fontId="3" fillId="0" borderId="1" pivotButton="0" quotePrefix="0" xfId="0"/>
    <xf numFmtId="14" fontId="0" fillId="0" borderId="0" pivotButton="0" quotePrefix="0" xfId="0"/>
    <xf numFmtId="0" fontId="3" fillId="0" borderId="1" pivotButton="0" quotePrefix="0" xfId="0"/>
    <xf numFmtId="0" fontId="0" fillId="0" borderId="0" pivotButton="0" quotePrefix="0" xfId="0"/>
    <xf numFmtId="0" fontId="3" fillId="0" borderId="4" applyAlignment="1" pivotButton="0" quotePrefix="0" xfId="0">
      <alignment vertical="top"/>
    </xf>
    <xf numFmtId="0" fontId="3" fillId="0" borderId="5" applyAlignment="1" pivotButton="0" quotePrefix="0" xfId="0">
      <alignment vertical="top"/>
    </xf>
    <xf numFmtId="0" fontId="3" fillId="0" borderId="6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164" fontId="4" fillId="5" borderId="1" applyAlignment="1" pivotButton="0" quotePrefix="0" xfId="0">
      <alignment horizontal="right"/>
    </xf>
    <xf numFmtId="164" fontId="4" fillId="17" borderId="1" applyAlignment="1" pivotButton="0" quotePrefix="0" xfId="0">
      <alignment horizontal="right"/>
    </xf>
    <xf numFmtId="164" fontId="4" fillId="7" borderId="1" applyAlignment="1" pivotButton="0" quotePrefix="0" xfId="0">
      <alignment horizontal="right"/>
    </xf>
    <xf numFmtId="164" fontId="4" fillId="4" borderId="1" applyAlignment="1" pivotButton="0" quotePrefix="0" xfId="0">
      <alignment horizontal="right"/>
    </xf>
    <xf numFmtId="164" fontId="4" fillId="2" borderId="1" applyAlignment="1" pivotButton="0" quotePrefix="0" xfId="0">
      <alignment horizontal="right"/>
    </xf>
    <xf numFmtId="164" fontId="4" fillId="11" borderId="1" applyAlignment="1" pivotButton="0" quotePrefix="0" xfId="0">
      <alignment horizontal="right"/>
    </xf>
    <xf numFmtId="164" fontId="4" fillId="9" borderId="1" applyAlignment="1" pivotButton="0" quotePrefix="0" xfId="0">
      <alignment horizontal="right"/>
    </xf>
    <xf numFmtId="164" fontId="4" fillId="10" borderId="1" applyAlignment="1" pivotButton="0" quotePrefix="0" xfId="0">
      <alignment horizontal="right"/>
    </xf>
    <xf numFmtId="164" fontId="4" fillId="15" borderId="1" applyAlignment="1" pivotButton="0" quotePrefix="0" xfId="0">
      <alignment horizontal="right"/>
    </xf>
    <xf numFmtId="164" fontId="4" fillId="12" borderId="1" applyAlignment="1" pivotButton="0" quotePrefix="0" xfId="0">
      <alignment horizontal="right"/>
    </xf>
    <xf numFmtId="164" fontId="4" fillId="13" borderId="1" applyAlignment="1" pivotButton="0" quotePrefix="0" xfId="0">
      <alignment horizontal="right"/>
    </xf>
    <xf numFmtId="164" fontId="4" fillId="14" borderId="1" applyAlignment="1" pivotButton="0" quotePrefix="0" xfId="0">
      <alignment horizontal="right"/>
    </xf>
    <xf numFmtId="164" fontId="4" fillId="3" borderId="1" applyAlignment="1" pivotButton="0" quotePrefix="0" xfId="0">
      <alignment horizontal="right"/>
    </xf>
    <xf numFmtId="164" fontId="4" fillId="16" borderId="1" applyAlignment="1" pivotButton="0" quotePrefix="0" xfId="0">
      <alignment horizontal="right"/>
    </xf>
    <xf numFmtId="164" fontId="4" fillId="18" borderId="1" applyAlignment="1" pivotButton="0" quotePrefix="0" xfId="0">
      <alignment horizontal="right"/>
    </xf>
    <xf numFmtId="164" fontId="4" fillId="8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164" fontId="4" fillId="2" borderId="8" applyAlignment="1" pivotButton="0" quotePrefix="0" xfId="0">
      <alignment horizontal="right"/>
    </xf>
    <xf numFmtId="165" fontId="0" fillId="0" borderId="0" pivotButton="0" quotePrefix="0" xfId="2"/>
    <xf numFmtId="165" fontId="3" fillId="0" borderId="1" pivotButton="0" quotePrefix="0" xfId="2"/>
    <xf numFmtId="0" fontId="0" fillId="0" borderId="0" pivotButton="0" quotePrefix="0" xfId="0"/>
    <xf numFmtId="164" fontId="4" fillId="5" borderId="1" applyAlignment="1" pivotButton="0" quotePrefix="0" xfId="0">
      <alignment horizontal="right"/>
    </xf>
    <xf numFmtId="164" fontId="4" fillId="17" borderId="1" applyAlignment="1" pivotButton="0" quotePrefix="0" xfId="0">
      <alignment horizontal="right"/>
    </xf>
    <xf numFmtId="164" fontId="4" fillId="7" borderId="1" applyAlignment="1" pivotButton="0" quotePrefix="0" xfId="0">
      <alignment horizontal="right"/>
    </xf>
    <xf numFmtId="164" fontId="4" fillId="4" borderId="1" applyAlignment="1" pivotButton="0" quotePrefix="0" xfId="0">
      <alignment horizontal="right"/>
    </xf>
    <xf numFmtId="164" fontId="4" fillId="2" borderId="1" applyAlignment="1" pivotButton="0" quotePrefix="0" xfId="0">
      <alignment horizontal="right"/>
    </xf>
    <xf numFmtId="164" fontId="4" fillId="11" borderId="1" applyAlignment="1" pivotButton="0" quotePrefix="0" xfId="0">
      <alignment horizontal="right"/>
    </xf>
    <xf numFmtId="164" fontId="4" fillId="9" borderId="1" applyAlignment="1" pivotButton="0" quotePrefix="0" xfId="0">
      <alignment horizontal="right"/>
    </xf>
    <xf numFmtId="164" fontId="4" fillId="10" borderId="1" applyAlignment="1" pivotButton="0" quotePrefix="0" xfId="0">
      <alignment horizontal="right"/>
    </xf>
    <xf numFmtId="164" fontId="4" fillId="15" borderId="1" applyAlignment="1" pivotButton="0" quotePrefix="0" xfId="0">
      <alignment horizontal="right"/>
    </xf>
    <xf numFmtId="164" fontId="4" fillId="12" borderId="1" applyAlignment="1" pivotButton="0" quotePrefix="0" xfId="0">
      <alignment horizontal="right"/>
    </xf>
    <xf numFmtId="164" fontId="4" fillId="13" borderId="1" applyAlignment="1" pivotButton="0" quotePrefix="0" xfId="0">
      <alignment horizontal="right"/>
    </xf>
    <xf numFmtId="164" fontId="4" fillId="14" borderId="1" applyAlignment="1" pivotButton="0" quotePrefix="0" xfId="0">
      <alignment horizontal="right"/>
    </xf>
    <xf numFmtId="164" fontId="4" fillId="3" borderId="1" applyAlignment="1" pivotButton="0" quotePrefix="0" xfId="0">
      <alignment horizontal="right"/>
    </xf>
    <xf numFmtId="164" fontId="4" fillId="16" borderId="1" applyAlignment="1" pivotButton="0" quotePrefix="0" xfId="0">
      <alignment horizontal="right"/>
    </xf>
    <xf numFmtId="164" fontId="4" fillId="18" borderId="1" applyAlignment="1" pivotButton="0" quotePrefix="0" xfId="0">
      <alignment horizontal="right"/>
    </xf>
    <xf numFmtId="164" fontId="4" fillId="8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164" fontId="4" fillId="2" borderId="8" applyAlignment="1" pivotButton="0" quotePrefix="0" xfId="0">
      <alignment horizontal="right"/>
    </xf>
    <xf numFmtId="165" fontId="0" fillId="0" borderId="0" pivotButton="0" quotePrefix="0" xfId="2"/>
    <xf numFmtId="165" fontId="3" fillId="0" borderId="1" pivotButton="0" quotePrefix="0" xfId="2"/>
  </cellXfs>
  <cellStyles count="3">
    <cellStyle name="Normal" xfId="0" builtinId="0"/>
    <cellStyle name="Hiperlink" xfId="1" builtinId="8"/>
    <cellStyle name="Moeda" xfId="2" builtinId="4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auto="1"/>
        </patternFill>
      </fill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2" formatCode="&quot;R$&quot;\ #,##0.00;[Red]\-&quot;R$&quot;\ #,##0.00"/>
      <fill>
        <patternFill patternType="solid">
          <fgColor indexed="64"/>
          <bgColor rgb="FF63FF00"/>
        </patternFill>
      </fill>
      <alignment horizontal="right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9" formatCode="dd/mm/yyyy"/>
      <alignment horizontal="general" vertical="bottom"/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  <border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bottom"/>
    </dxf>
    <dxf>
      <border outline="0">
        <bottom style="medium">
          <color rgb="FFCCCCCC"/>
        </bottom>
      </border>
    </dxf>
    <dxf>
      <font>
        <name val="Arial"/>
        <family val="2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general" vertical="top"/>
      <border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a1" displayName="Tabela1" ref="A1:P245" headerRowCount="1" totalsRowShown="0" headerRowDxfId="22" dataDxfId="20" headerRowBorderDxfId="21" tableBorderDxfId="19" totalsRowBorderDxfId="18">
  <autoFilter ref="A1:P245">
    <filterColumn colId="13">
      <filters blank="1"/>
    </filterColumn>
  </autoFilter>
  <sortState ref="A3:P244">
    <sortCondition ref="C1:C245"/>
  </sortState>
  <tableColumns count="16">
    <tableColumn id="1" name="auto" dataDxfId="17"/>
    <tableColumn id="2" name="data" dataDxfId="16"/>
    <tableColumn id="3" name="descricao" dataDxfId="15"/>
    <tableColumn id="4" name="hora" dataDxfId="14"/>
    <tableColumn id="5" name="local" dataDxfId="13"/>
    <tableColumn id="6" name="normalizado_valor" dataDxfId="12"/>
    <tableColumn id="7" name="orgao" dataDxfId="11"/>
    <tableColumn id="8" name="situacao" dataDxfId="10"/>
    <tableColumn id="9" name="tipo" dataDxfId="9"/>
    <tableColumn id="10" name="valor" dataDxfId="8"/>
    <tableColumn id="11" name="vencimento" dataDxfId="7"/>
    <tableColumn id="12" name="site_receipt" dataDxfId="6"/>
    <tableColumn id="13" name="placa" dataDxfId="5"/>
    <tableColumn id="14" name="motorista" dataDxfId="4"/>
    <tableColumn id="15" name="paga_descontada" dataDxfId="3"/>
    <tableColumn id="16" name="period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storage.googleapis.com/infosimples-api-tmp-files/api/detran/pr/multas-descritivos/20221013185245/R82xv9GXTZs2AO1TT-2M0UDfTCP-5gbU/549587c31e3491136e31eaf7983bc6ea_7_NCY.html" TargetMode="External" Id="rId1" /><Relationship Type="http://schemas.openxmlformats.org/officeDocument/2006/relationships/hyperlink" Target="https://storage.googleapis.com/infosimples-api-tmp-files/api/detran/pr/multas-descritivos/20221021200134/mFKmoJJXCkbpq8K0JvcrBaPtlN_AShVm/1f739d8bb504b748a9da092f086c64a8_0_9C0.html" TargetMode="External" Id="rId2" /><Relationship Type="http://schemas.openxmlformats.org/officeDocument/2006/relationships/hyperlink" Target="https://storage.googleapis.com/infosimples-api-tmp-files/api/detran/pr/multas-descritivos/20221021201043/3hLudVg7-7lyJkeyHBndmolbAN5vhJ8o/c138cee9533defc47997c4dd64136975_1_nL8.html" TargetMode="External" Id="rId3" /><Relationship Type="http://schemas.openxmlformats.org/officeDocument/2006/relationships/hyperlink" Target="https://storage.googleapis.com/infosimples-api-tmp-files/api/detran/pr/multas-descritivos/20221024135238/7SYsvv3ogNUOm9FXoWZIzzXI_-Vz6OuO/759b8a34d358dd563034d9d753eeb93f_1_1D0.html" TargetMode="External" Id="rId4" /><Relationship Type="http://schemas.openxmlformats.org/officeDocument/2006/relationships/hyperlink" Target="https://storage.googleapis.com/infosimples-api-tmp-files/api/detran/pr/multas-descritivos/20221013193925/piSe-ElcUP-lzAJIbHHjERCV-r6NdaTW/b69218b09819aa01c129240b1f30754a_7_V5s.html" TargetMode="External" Id="rId5" /><Relationship Type="http://schemas.openxmlformats.org/officeDocument/2006/relationships/hyperlink" Target="https://storage.googleapis.com/infosimples-api-tmp-files/api/detran/pr/multas-descritivos/20221024135322/BdqRMSg5DRQH9Jor7NN7rhhQFgMqfCEr/4f21113c37cb79e364fb610debb92bb9_1_o7A.html" TargetMode="External" Id="rId6" /><Relationship Type="http://schemas.openxmlformats.org/officeDocument/2006/relationships/hyperlink" Target="https://storage.googleapis.com/infosimples-api-tmp-files/api/detran/pr/multas-descritivos/20221013194027/DpF7WAGR-L-36hZy5m-ExaUUQcI1qH8X/57a1f19cb330b9fd3d0cebb743a3086b_0_DYI.html" TargetMode="External" Id="rId7" /><Relationship Type="http://schemas.openxmlformats.org/officeDocument/2006/relationships/hyperlink" Target="https://storage.googleapis.com/infosimples-api-tmp-files/api/detran/pr/multas-descritivos/20221021181035/m12VEmxBpYJeFc2KyDVVyGHk-LgzdxTV/e8c9132aa0b1b66d594a67a4da7e62c1_5_F9I.html" TargetMode="External" Id="rId8" /><Relationship Type="http://schemas.openxmlformats.org/officeDocument/2006/relationships/hyperlink" Target="https://storage.googleapis.com/infosimples-api-tmp-files/api/detran/pr/multas-descritivos/20221024133506/KWSgrRdSST8c8v1mSHLx431BFSlsKYzl/7be6fda92e333bd464b9ed478561a1b1_0_wgc.html" TargetMode="External" Id="rId9" /><Relationship Type="http://schemas.openxmlformats.org/officeDocument/2006/relationships/hyperlink" Target="https://storage.googleapis.com/infosimples-api-tmp-files/api/detran/pr/multas-descritivos/20221013185904/Cd-qpA-LLqREKDHn9uqExh5dd4rqtgAr/39527dae11bfa07be0091eff6d9cd931_0_nUk.html" TargetMode="External" Id="rId10" /><Relationship Type="http://schemas.openxmlformats.org/officeDocument/2006/relationships/hyperlink" Target="https://storage.googleapis.com/infosimples-api-tmp-files/api/detran/pr/multas-descritivos/20221024134641/69bfqX_sO4fGQHjmp40eGL9hD4mmt6_o/6301a038abf7dd489bbc0ec08256936b_3_I9Q.html" TargetMode="External" Id="rId11" /><Relationship Type="http://schemas.openxmlformats.org/officeDocument/2006/relationships/hyperlink" Target="https://storage.googleapis.com/infosimples-api-tmp-files/api/detran/pr/multas-descritivos/20221024134047/pl_j20NnkTPq2UDRLFfU2sLdxkDjSGQK/1f9e129f109d25da3062e90d2ce9e021_3_80Q.html" TargetMode="External" Id="rId12" /><Relationship Type="http://schemas.openxmlformats.org/officeDocument/2006/relationships/hyperlink" Target="https://storage.googleapis.com/infosimples-api-tmp-files/api/detran/pr/multas-descritivos/20221014191916/d6BJcyLj6zzd7HqszIC0OCfm7amOSkIB/f5c5615d97a0091bd02cc55777eca3b0_5_xWM.html" TargetMode="External" Id="rId13" /><Relationship Type="http://schemas.openxmlformats.org/officeDocument/2006/relationships/hyperlink" Target="https://storage.googleapis.com/infosimples-api-tmp-files/api/detran/pr/multas-descritivos/20221014191916/g1L5ToZGETWfufoABaJDsK4CgBVFhiq-/f5c5615d97a0091bd02cc55777eca3b0_0_rL8.html" TargetMode="External" Id="rId14" /><Relationship Type="http://schemas.openxmlformats.org/officeDocument/2006/relationships/hyperlink" Target="https://storage.googleapis.com/infosimples-api-tmp-files/api/detran/pr/multas-descritivos/20221014192148/4ORDvIiZY500aWCxB8GiFxPs-mXP-d4P/ee8b7db654ee346475164d72dc029390_5_7no.html" TargetMode="External" Id="rId15" /><Relationship Type="http://schemas.openxmlformats.org/officeDocument/2006/relationships/hyperlink" Target="https://storage.googleapis.com/infosimples-api-tmp-files/api/detran/pr/multas-descritivos/20221015094156/4CTvoMk56CSZvzM_QteIMvRfkBBSBbl6/7297868f2616cac7e822459d697bb187_4_w6Y.html" TargetMode="External" Id="rId16" /><Relationship Type="http://schemas.openxmlformats.org/officeDocument/2006/relationships/hyperlink" Target="https://storage.googleapis.com/infosimples-api-tmp-files/api/detran/pr/multas-descritivos/20221014192149/yteclcdzym24MFHa14slEWrdi6H8TaBW/ee8b7db654ee346475164d72dc029390_9_tpY.html" TargetMode="External" Id="rId17" /><Relationship Type="http://schemas.openxmlformats.org/officeDocument/2006/relationships/hyperlink" Target="https://storage.googleapis.com/infosimples-api-tmp-files/api/detran/pr/multas-descritivos/20221024134546/oPqDTFOXzJrfHs_rfuzFY-Y9ZckNioZb/1986dea6a1c37dcaf0ae389af1920170_3_cJs.html" TargetMode="External" Id="rId18" /><Relationship Type="http://schemas.openxmlformats.org/officeDocument/2006/relationships/hyperlink" Target="https://storage.googleapis.com/infosimples-api-tmp-files/api/detran/pr/multas-descritivos/20221017163841/1sB1Jc9njRNcTgbmif1PKoDqp7Nf7-rJ/0f5ae2ab619979cdd95f213e684de630_0_Np0.html" TargetMode="External" Id="rId19" /><Relationship Type="http://schemas.openxmlformats.org/officeDocument/2006/relationships/hyperlink" Target="https://storage.googleapis.com/infosimples-api-tmp-files/api/detran/pr/multas-descritivos/20221021201327/GKvJJpkoXTH5bxT5ZoX0Y4EKAEYKriFq/d2ff95c309d224348e66dcdebe7ee0c4_4_0Bs.html" TargetMode="External" Id="rId20" /><Relationship Type="http://schemas.openxmlformats.org/officeDocument/2006/relationships/hyperlink" Target="https://storage.googleapis.com/infosimples-api-tmp-files/api/detran/pr/multas-descritivos/20221021200249/CTwMISV_DfDSh8uNwDnNmZO1a58RPjSW/c18c62b127c7f3132584c9e3c9416846_0_9iw.html" TargetMode="External" Id="rId21" /><Relationship Type="http://schemas.openxmlformats.org/officeDocument/2006/relationships/hyperlink" Target="https://storage.googleapis.com/infosimples-api-tmp-files/api/detran/pr/multas-descritivos/20221021181035/X27YiLFdg5al0-1LR4jkmgVdH4Q6qgpf/e8c9132aa0b1b66d594a67a4da7e62c1_4_5JU.html" TargetMode="External" Id="rId22" /><Relationship Type="http://schemas.openxmlformats.org/officeDocument/2006/relationships/hyperlink" Target="https://storage.googleapis.com/infosimples-api-tmp-files/api/detran/pr/multas-descritivos/20221024135746/D5GvnASgu6x28Ae4pWNZ-S5OA1cClAHs/c3712892ecf3a420aae231b0191ffa9e_4_jGk.html" TargetMode="External" Id="rId23" /><Relationship Type="http://schemas.openxmlformats.org/officeDocument/2006/relationships/hyperlink" Target="https://storage.googleapis.com/infosimples-api-tmp-files/api/detran/pr/multas-descritivos/20221021200322/X1rjXnkXHk0foJnynL5cO2vbIO-_GvUp/26e8d6a790ea184480818f34f8407a2f_4_uTA.html" TargetMode="External" Id="rId24" /><Relationship Type="http://schemas.openxmlformats.org/officeDocument/2006/relationships/hyperlink" Target="https://storage.googleapis.com/infosimples-api-tmp-files/api/detran/pr/multas-descritivos/20221021200636/jwdxwtXZvbkkWubZpwsW_2gXigEXbrtX/d6d98e116df2fb94e063a02811cff7b4_0_K2k.html" TargetMode="External" Id="rId25" /><Relationship Type="http://schemas.openxmlformats.org/officeDocument/2006/relationships/hyperlink" Target="https://storage.googleapis.com/infosimples-api-tmp-files/api/detran/pr/multas-descritivos/20221021200720/d4BQAztjINd_Qa-p9rTR5Aq4c7yVZ47f/69c31df5f18578a0ddecb8ff0ba1f09b_0_080.html" TargetMode="External" Id="rId26" /><Relationship Type="http://schemas.openxmlformats.org/officeDocument/2006/relationships/hyperlink" Target="https://storage.googleapis.com/infosimples-api-tmp-files/api/detran/pr/multas-descritivos/20221024135641/DSYxtS8WTzBjGi64ERVKKLnpn8Ka76wu/bc6311286d8129ad36c61c283c4bacd1_0_nQ4.html" TargetMode="External" Id="rId27" /><Relationship Type="http://schemas.openxmlformats.org/officeDocument/2006/relationships/hyperlink" Target="https://storage.googleapis.com/infosimples-api-tmp-files/api/detran/pr/multas-descritivos/20221021201043/lkH_e-W5NsswgP-DVM816NTPP1LZKi9F/c138cee9533defc47997c4dd64136975_0_XDc.html" TargetMode="External" Id="rId28" /><Relationship Type="http://schemas.openxmlformats.org/officeDocument/2006/relationships/hyperlink" Target="https://storage.googleapis.com/infosimples-api-tmp-files/api/detran/pr/multas-descritivos/20221024133628/7HZpeXzR1aLnL0hjPByGcAvsgwvjB4zo/01a5e93acb7e1b5f05a4d340654db8bc_0_U70.html" TargetMode="External" Id="rId29" /><Relationship Type="http://schemas.openxmlformats.org/officeDocument/2006/relationships/hyperlink" Target="https://storage.googleapis.com/infosimples-api-tmp-files/api/detran/pr/multas-descritivos/20221024135531/LFeem9ziRVRx1CitL0mS4pfsNh-2HHgg/79491eedfd98c1c9d82c7305a01be944_0_idk.html" TargetMode="External" Id="rId30" /><Relationship Type="http://schemas.openxmlformats.org/officeDocument/2006/relationships/hyperlink" Target="https://storage.googleapis.com/infosimples-api-tmp-files/api/detran/pr/multas-descritivos/20221024134046/d59Po-kjgO6iKtsKILqPO7qwj0fCzbhb/1f9e129f109d25da3062e90d2ce9e021_2_0mY.html" TargetMode="External" Id="rId31" /><Relationship Type="http://schemas.openxmlformats.org/officeDocument/2006/relationships/hyperlink" Target="https://storage.googleapis.com/infosimples-api-tmp-files/api/detran/pr/multas-descritivos/20221021200806/A0Qko5cLRSiKSFZfwrbuxuCpdyMBCaPb/469433910322ad0610b8b95939afad0c_0_3zA.html" TargetMode="External" Id="rId32" /><Relationship Type="http://schemas.openxmlformats.org/officeDocument/2006/relationships/hyperlink" Target="https://storage.googleapis.com/infosimples-api-tmp-files/api/detran/pr/multas-descritivos/20221021200930/LUgmZGqtFR8XqjlryrnfukX7rSWALfAe/73fd46b2b6d1ed22c486809cf36a9e6b_0_eMs.html" TargetMode="External" Id="rId33" /><Relationship Type="http://schemas.openxmlformats.org/officeDocument/2006/relationships/hyperlink" Target="https://storage.googleapis.com/infosimples-api-tmp-files/api/detran/pr/multas-descritivos/20221021200321/K1xE3EBzHC04SQha0Ipi9W1CmjOo6g7s/26e8d6a790ea184480818f34f8407a2f_0_C7M.html" TargetMode="External" Id="rId34" /><Relationship Type="http://schemas.openxmlformats.org/officeDocument/2006/relationships/hyperlink" Target="https://storage.googleapis.com/infosimples-api-tmp-files/api/detran/pr/multas-descritivos/20221024133731/yNopz4-S7SKQLORmuj8Du2mEBGJSy-Og/cc78e34c86b0dc4891ae9b0d5d56c1f4_0_pME.html" TargetMode="External" Id="rId35" /><Relationship Type="http://schemas.openxmlformats.org/officeDocument/2006/relationships/hyperlink" Target="https://storage.googleapis.com/infosimples-api-tmp-files/api/detran/pr/multas-descritivos/20221024202116/RDk_dCgLc-SV52x95Jzsht41w26bK5G6/c138cee9533defc47997c4dd64136975_0_Nls.html" TargetMode="External" Id="rId36" /><Relationship Type="http://schemas.openxmlformats.org/officeDocument/2006/relationships/hyperlink" Target="https://storage.googleapis.com/infosimples-api-tmp-files/api/detran/pr/multas-descritivos/20221021200959/qcm95y0_Aab0fnxd4Qc8w1fpPz6M7fqy/d6b9bbcf1bb625e0bdbcfa8cbb45a1b0_1_xo4.html" TargetMode="External" Id="rId37" /><Relationship Type="http://schemas.openxmlformats.org/officeDocument/2006/relationships/hyperlink" Target="https://storage.googleapis.com/infosimples-api-tmp-files/api/detran/pr/multas-descritivos/20221021201113/TobQOEy02JMRNWO5yV7L--CfFGe7NeCl/978105cc4e2e987da709380e040ee82f_1_LHY.html" TargetMode="External" Id="rId38" /><Relationship Type="http://schemas.openxmlformats.org/officeDocument/2006/relationships/hyperlink" Target="https://storage.googleapis.com/infosimples-api-tmp-files/api/detran/pr/multas-descritivos/20221021201209/Py8QHHUc-S8JCADuk-swwto4fivBHE4v/9bf07c2821901d69dfa16d3b5a717fc5_0_0p4.html" TargetMode="External" Id="rId39" /><Relationship Type="http://schemas.openxmlformats.org/officeDocument/2006/relationships/hyperlink" Target="https://storage.googleapis.com/infosimples-api-tmp-files/api/detran/pr/multas-descritivos/20221021201327/b2wq4PHQd4C-mkMIdXiAKtOboJ8TxeBt/d2ff95c309d224348e66dcdebe7ee0c4_0_usg.html" TargetMode="External" Id="rId40" /><Relationship Type="http://schemas.openxmlformats.org/officeDocument/2006/relationships/hyperlink" Target="https://storage.googleapis.com/infosimples-api-tmp-files/api/detran/pr/multas-descritivos/20221024135238/8TSKJBJeXH1rSxZFZ-mHAuSri0VSp7-e/759b8a34d358dd563034d9d753eeb93f_0_nQM.html" TargetMode="External" Id="rId41" /><Relationship Type="http://schemas.openxmlformats.org/officeDocument/2006/relationships/hyperlink" Target="https://storage.googleapis.com/infosimples-api-tmp-files/api/detran/pr/multas-descritivos/20221024133506/0Z8KDurak0BfG9j1dI1CbdQtJrbPoBve/7be6fda92e333bd464b9ed478561a1b1_5_Tcg.html" TargetMode="External" Id="rId42" /><Relationship Type="http://schemas.openxmlformats.org/officeDocument/2006/relationships/hyperlink" Target="https://storage.googleapis.com/infosimples-api-tmp-files/api/detran/pr/multas-descritivos/20221024133651/Yq71PVQ7jd0O7k3oXPzn_rRoLUBsFUqS/b7263ff14a6b063de2f1c4df1449cc9a_0_-8E.html" TargetMode="External" Id="rId43" /><Relationship Type="http://schemas.openxmlformats.org/officeDocument/2006/relationships/hyperlink" Target="https://storage.googleapis.com/infosimples-api-tmp-files/api/detran/pr/multas-descritivos/20221024133731/y1bdkANUWMmpLrePsNuYYwVCBvTHfJyq/cc78e34c86b0dc4891ae9b0d5d56c1f4_3_4VI.html" TargetMode="External" Id="rId44" /><Relationship Type="http://schemas.openxmlformats.org/officeDocument/2006/relationships/hyperlink" Target="https://storage.googleapis.com/infosimples-api-tmp-files/api/detran/pr/multas-descritivos/20221024133808/knzmXPwOVhvu8rB0BixLhhsrZCswXxqi/c797e5f678468b64dcbcc73cd979566f_3_78g.html" TargetMode="External" Id="rId45" /><Relationship Type="http://schemas.openxmlformats.org/officeDocument/2006/relationships/hyperlink" Target="https://storage.googleapis.com/infosimples-api-tmp-files/api/detran/pr/multas-descritivos/20221024133808/MJ9kLkP7B4nqr2SGsZte41T5hkFldWxp/c797e5f678468b64dcbcc73cd979566f_0_jQk.html" TargetMode="External" Id="rId46" /><Relationship Type="http://schemas.openxmlformats.org/officeDocument/2006/relationships/hyperlink" Target="https://storage.googleapis.com/infosimples-api-tmp-files/api/detran/pr/multas-descritivos/20221015094156/HpUezlLCvfhBfNadbY-3Hjm_ZECGg2nl/7297868f2616cac7e822459d697bb187_0_A9g.html" TargetMode="External" Id="rId47" /><Relationship Type="http://schemas.openxmlformats.org/officeDocument/2006/relationships/hyperlink" Target="https://storage.googleapis.com/infosimples-api-tmp-files/api/detran/pr/multas-descritivos/20221024134046/I-1smpyTCtbluGynprJbVZN-MoSWv9u0/1f9e129f109d25da3062e90d2ce9e021_0_beU.html" TargetMode="External" Id="rId48" /><Relationship Type="http://schemas.openxmlformats.org/officeDocument/2006/relationships/hyperlink" Target="https://storage.googleapis.com/infosimples-api-tmp-files/api/detran/pr/multas-descritivos/20221024134524/5cP5AxfIIFEeSrSWFbl3nQQiURLb-M8C/f2ffedd691b054061f15f58d6d65faac_11_2VA.html" TargetMode="External" Id="rId49" /><Relationship Type="http://schemas.openxmlformats.org/officeDocument/2006/relationships/hyperlink" Target="https://storage.googleapis.com/infosimples-api-tmp-files/api/detran/pr/multas-descritivos/20221013185246/9436SfqlgevnKmkqJFQtvwZM4J9WgxY7/549587c31e3491136e31eaf7983bc6ea_9_f-w.html" TargetMode="External" Id="rId50" /><Relationship Type="http://schemas.openxmlformats.org/officeDocument/2006/relationships/hyperlink" Target="https://storage.googleapis.com/infosimples-api-tmp-files/api/detran/pr/multas-descritivos/20221024135746/g8kUW38ARowh8KSRKwfTKyygdW9vHq7B/c3712892ecf3a420aae231b0191ffa9e_0_8fo.html" TargetMode="External" Id="rId51" /><Relationship Type="http://schemas.openxmlformats.org/officeDocument/2006/relationships/hyperlink" Target="https://storage.googleapis.com/infosimples-api-tmp-files/api/detran/pr/multas-descritivos/20221024134808/dJMZn0oBdR33Gqft44-IfKh_OQlB4Q38/734f48d209d0b2253e3052858853a27e_0_4cM.html" TargetMode="External" Id="rId52" /><Relationship Type="http://schemas.openxmlformats.org/officeDocument/2006/relationships/hyperlink" Target="https://storage.googleapis.com/infosimples-api-tmp-files/api/detran/pr/multas-descritivos/20221024134523/B3gIDkr8QgNYj3ws9HlGLOsGoKJl_7Bt/f2ffedd691b054061f15f58d6d65faac_0_pMI.html" TargetMode="External" Id="rId53" /><Relationship Type="http://schemas.openxmlformats.org/officeDocument/2006/relationships/hyperlink" Target="https://storage.googleapis.com/infosimples-api-tmp-files/api/detran/pr/multas-descritivos/20221013185245/ZHCO2Ms62U-gBNZx5Yak26_A7N_H6U_G/549587c31e3491136e31eaf7983bc6ea_0_p6w.html" TargetMode="External" Id="rId54" /><Relationship Type="http://schemas.openxmlformats.org/officeDocument/2006/relationships/hyperlink" Target="https://storage.googleapis.com/infosimples-api-tmp-files/api/detran/pr/multas-descritivos/20221024135027/p0VquUHzgjrHtSsb70oKfAcdJCtHnUtp/8c588fcb80fd543870ad879ac25e0005_5_JXQ.html" TargetMode="External" Id="rId55" /><Relationship Type="http://schemas.openxmlformats.org/officeDocument/2006/relationships/hyperlink" Target="https://storage.googleapis.com/infosimples-api-tmp-files/api/detran/pr/multas-descritivos/20221024135028/sjEzrZEPCLmM37CjS8pZ3AjB_ss8Uwrl/8c588fcb80fd543870ad879ac25e0005_9_U9A.html" TargetMode="External" Id="rId56" /><Relationship Type="http://schemas.openxmlformats.org/officeDocument/2006/relationships/hyperlink" Target="https://storage.googleapis.com/infosimples-api-tmp-files/api/detran/pr/multas-descritivos/20221014192148/TikCMHNx0VqXoWuzR5EtxLC-maONTHS6/ee8b7db654ee346475164d72dc029390_0_gkU.html" TargetMode="External" Id="rId57" /><Relationship Type="http://schemas.openxmlformats.org/officeDocument/2006/relationships/hyperlink" Target="https://storage.googleapis.com/infosimples-api-tmp-files/api/detran/pr/multas-descritivos/20221024133731/wGOhZ6ZhrzFykeZEtZ2Za9iXv0hQoWhH/cc78e34c86b0dc4891ae9b0d5d56c1f4_6_TWw.html" TargetMode="External" Id="rId58" /><Relationship Type="http://schemas.openxmlformats.org/officeDocument/2006/relationships/hyperlink" Target="https://storage.googleapis.com/infosimples-api-tmp-files/api/detran/pr/multas-descritivos/20221023185726/RSE4gDkRiSj91pYqPD2-rQhySHR1wQ8D/02cf71cb4b039818df80dbf2f32b9e09_2_7cM.html" TargetMode="External" Id="rId59" /><Relationship Type="http://schemas.openxmlformats.org/officeDocument/2006/relationships/hyperlink" Target="https://storage.googleapis.com/infosimples-api-tmp-files/api/detran/pr/multas-descritivos/20221021201113/EsKDB3H_hXdi7bPX5avvTsi-aWDBfrLG/978105cc4e2e987da709380e040ee82f_0_L4Q.html" TargetMode="External" Id="rId60" /><Relationship Type="http://schemas.openxmlformats.org/officeDocument/2006/relationships/hyperlink" Target="https://storage.googleapis.com/infosimples-api-tmp-files/api/detran/pr/multas-descritivos/20221024135531/hEJUEz_0kYVCsdCtc6byXrg8jWUXKqm0/79491eedfd98c1c9d82c7305a01be944_2_wc4.html" TargetMode="External" Id="rId61" /><Relationship Type="http://schemas.openxmlformats.org/officeDocument/2006/relationships/hyperlink" Target="https://storage.googleapis.com/infosimples-api-tmp-files/api/detran/pr/multas-descritivos/20221024135720/jVF10Y3k1kQVDEdowIgLiTgyH3SdnFQA/de59d06e7f56f4ce105856074d8f875a_5_H5U.html" TargetMode="External" Id="rId62" /><Relationship Type="http://schemas.openxmlformats.org/officeDocument/2006/relationships/hyperlink" Target="https://storage.googleapis.com/infosimples-api-tmp-files/api/detran/pr/multas-descritivos/20221013185904/ZErde9HfcqzPOairL5w2uBXiTHfwNyjH/39527dae11bfa07be0091eff6d9cd931_5_2qk.html" TargetMode="External" Id="rId63" /><Relationship Type="http://schemas.openxmlformats.org/officeDocument/2006/relationships/hyperlink" Target="https://storage.googleapis.com/infosimples-api-tmp-files/api/detran/pr/multas-descritivos/20221024135607/zNscC3H0CNGqCTsl7fL57hwHFEUw-nfe/b9cdb6accdf7654577ba1ac9ebbb7b03_0_3Dk.html" TargetMode="External" Id="rId64" /><Relationship Type="http://schemas.openxmlformats.org/officeDocument/2006/relationships/hyperlink" Target="https://storage.googleapis.com/infosimples-api-tmp-files/api/detran/pr/multas-descritivos/20221014191855/0VdgKOEeyzhfJS3xeRqKPBX14j4owpTz/4aba5243b33b842902b84176623b0645_0_wmY.html" TargetMode="External" Id="rId65" /><Relationship Type="http://schemas.openxmlformats.org/officeDocument/2006/relationships/hyperlink" Target="https://storage.googleapis.com/infosimples-api-tmp-files/api/detran/pr/multas-descritivos/20221021200747/3i9AcR1RkZwNYhccYQl8MfUmjNLqWbfG/be8657cf597ee611c5b23d2c496c5379_0_HUM.html" TargetMode="External" Id="rId66" /><Relationship Type="http://schemas.openxmlformats.org/officeDocument/2006/relationships/hyperlink" Target="https://storage.googleapis.com/infosimples-api-tmp-files/api/detran/pr/multas-descritivos/20221017153457/OSKjCfVZvVDi1BzzS7Fcaaqv_PwhgXbS/fe77ea9a57cee9fd312252e2f4ef49ca_0_Rn4.html" TargetMode="External" Id="rId67" /><Relationship Type="http://schemas.openxmlformats.org/officeDocument/2006/relationships/hyperlink" Target="https://storage.googleapis.com/infosimples-api-tmp-files/api/detran/pr/multas-descritivos/20221024135813/VaKl8DzM5mla-XFOD_Ej1Mta9aXlwTfY/d8aaccb278599482f65642481bcdef24_0_ENw.html" TargetMode="External" Id="rId68" /><Relationship Type="http://schemas.openxmlformats.org/officeDocument/2006/relationships/hyperlink" Target="https://storage.googleapis.com/infosimples-api-tmp-files/api/detran/pr/multas-descritivos/20221024135841/fFapbOsRaCvHvCWsVqsc6pP-VHTuFATg/c2082d5b0c75082a589283c50d494c82_0_9Aw.html" TargetMode="External" Id="rId69" /><Relationship Type="http://schemas.openxmlformats.org/officeDocument/2006/relationships/hyperlink" Target="https://storage.googleapis.com/infosimples-api-tmp-files/api/detran/pr/multas-descritivos/20221015112355/m3t8XYQ6EFUY_oU4BM2aS-BcNpLyP6pv/0c0dfbfadcd354c10d5cefdc9cdf2cb5_0_3sk.html" TargetMode="External" Id="rId70" /><Relationship Type="http://schemas.openxmlformats.org/officeDocument/2006/relationships/hyperlink" Target="https://storage.googleapis.com/infosimples-api-tmp-files/api/detran/pr/multas-descritivos/20221024140010/GZsELlmSgsSt2BbrAqxU1v1R8HH148BN/25e376fcec844bd1b1e73e5bb543f27e_5_vxs.html" TargetMode="External" Id="rId71" /><Relationship Type="http://schemas.openxmlformats.org/officeDocument/2006/relationships/hyperlink" Target="https://storage.googleapis.com/infosimples-api-tmp-files/api/detran/pr/multas-descritivos/20221024140009/M34eNVxRJt-Ic0e5d_wNrJ59zbzoyHEL/25e376fcec844bd1b1e73e5bb543f27e_0_vGQ.html" TargetMode="External" Id="rId72" /><Relationship Type="http://schemas.openxmlformats.org/officeDocument/2006/relationships/hyperlink" Target="https://storage.googleapis.com/infosimples-api-tmp-files/api/detran/pr/multas-descritivos/20221015094014/73OVtfuleQ78An3BbPvMGweHGHmE2hFB/5fc491768576302d10c067b731acbeff_4_ofs.html" TargetMode="External" Id="rId73" /><Relationship Type="http://schemas.openxmlformats.org/officeDocument/2006/relationships/hyperlink" Target="https://storage.googleapis.com/infosimples-api-tmp-files/api/detran/pr/multas-descritivos/20221015094014/lC-ZgiTaHkEpwPBqO3HZdqLizMqWf7Vb/5fc491768576302d10c067b731acbeff_0_jNk.html" TargetMode="External" Id="rId74" /><Relationship Type="http://schemas.openxmlformats.org/officeDocument/2006/relationships/hyperlink" Target="https://storage.googleapis.com/infosimples-api-tmp-files/api/detran/pr/multas-descritivos/20221021200959/qm_6y9uhfjAjOS7T3dmfpIaiu9OqTMTm/d6b9bbcf1bb625e0bdbcfa8cbb45a1b0_0_9bk.html" TargetMode="External" Id="rId75" /><Relationship Type="http://schemas.openxmlformats.org/officeDocument/2006/relationships/table" Target="/xl/tables/table1.xml" Id="rId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3" sqref="A13"/>
    </sheetView>
  </sheetViews>
  <sheetFormatPr baseColWidth="8" defaultRowHeight="15"/>
  <cols>
    <col width="11" bestFit="1" customWidth="1" style="38" min="3" max="3"/>
  </cols>
  <sheetData>
    <row r="1">
      <c r="A1" t="inlineStr">
        <is>
          <t>Status</t>
        </is>
      </c>
      <c r="B1" t="inlineStr">
        <is>
          <t>Placa</t>
        </is>
      </c>
      <c r="C1" t="inlineStr">
        <is>
          <t>Renavam</t>
        </is>
      </c>
    </row>
    <row r="2">
      <c r="A2" t="inlineStr">
        <is>
          <t>ATIVO</t>
        </is>
      </c>
      <c r="B2" t="inlineStr">
        <is>
          <t>AYW3C18</t>
        </is>
      </c>
      <c r="C2" t="n">
        <v>1</v>
      </c>
    </row>
    <row r="3">
      <c r="A3" t="inlineStr">
        <is>
          <t>DESATIVADO</t>
        </is>
      </c>
      <c r="B3" t="inlineStr">
        <is>
          <t>AON2H35</t>
        </is>
      </c>
      <c r="C3" t="n">
        <v>2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P1048576"/>
  <sheetViews>
    <sheetView workbookViewId="0">
      <selection activeCell="A211" sqref="A211"/>
    </sheetView>
  </sheetViews>
  <sheetFormatPr baseColWidth="8" defaultRowHeight="15"/>
  <cols>
    <col width="9.140625" customWidth="1" style="38" min="1" max="1"/>
    <col width="11.28515625" bestFit="1" customWidth="1" style="38" min="2" max="2"/>
    <col width="53.7109375" customWidth="1" style="38" min="3" max="3"/>
    <col width="7.42578125" bestFit="1" customWidth="1" style="38" min="4" max="4"/>
    <col width="22.140625" customWidth="1" style="38" min="5" max="5"/>
    <col width="12.28515625" customWidth="1" style="38" min="6" max="6"/>
    <col width="9.5703125" customWidth="1" style="38" min="7" max="7"/>
    <col width="10.7109375" customWidth="1" style="38" min="8" max="8"/>
    <col hidden="1" width="13" customWidth="1" style="38" min="9" max="10"/>
    <col width="11.42578125" customWidth="1" style="38" min="11" max="11"/>
    <col width="13.5703125" customWidth="1" style="38" min="12" max="12"/>
    <col width="10.42578125" customWidth="1" style="38" min="13" max="13"/>
    <col width="13.42578125" customWidth="1" style="38" min="14" max="14"/>
    <col width="19.140625" customWidth="1" style="38" min="15" max="15"/>
    <col width="9.28515625" customWidth="1" style="38" min="16" max="16"/>
    <col width="9.140625" customWidth="1" style="38" min="17" max="19"/>
    <col width="9.140625" customWidth="1" style="38" min="20" max="16384"/>
  </cols>
  <sheetData>
    <row r="1" ht="31.5" customFormat="1" customHeight="1" s="17" thickBot="1">
      <c r="A1" s="14" t="inlineStr">
        <is>
          <t>auto</t>
        </is>
      </c>
      <c r="B1" s="15" t="inlineStr">
        <is>
          <t>data</t>
        </is>
      </c>
      <c r="C1" s="15" t="inlineStr">
        <is>
          <t>descricao</t>
        </is>
      </c>
      <c r="D1" s="15" t="inlineStr">
        <is>
          <t>hora</t>
        </is>
      </c>
      <c r="E1" s="15" t="inlineStr">
        <is>
          <t>local</t>
        </is>
      </c>
      <c r="F1" s="15" t="inlineStr">
        <is>
          <t>normalizado_valor</t>
        </is>
      </c>
      <c r="G1" s="15" t="inlineStr">
        <is>
          <t>orgao</t>
        </is>
      </c>
      <c r="H1" s="15" t="inlineStr">
        <is>
          <t>situacao</t>
        </is>
      </c>
      <c r="I1" s="15" t="inlineStr">
        <is>
          <t>tipo</t>
        </is>
      </c>
      <c r="J1" s="15" t="inlineStr">
        <is>
          <t>valor</t>
        </is>
      </c>
      <c r="K1" s="15" t="inlineStr">
        <is>
          <t>vencimento</t>
        </is>
      </c>
      <c r="L1" s="15" t="inlineStr">
        <is>
          <t>site_receipt</t>
        </is>
      </c>
      <c r="M1" s="15" t="inlineStr">
        <is>
          <t>placa</t>
        </is>
      </c>
      <c r="N1" s="15" t="inlineStr">
        <is>
          <t>motorista</t>
        </is>
      </c>
      <c r="O1" s="15" t="inlineStr">
        <is>
          <t>paga_descontada</t>
        </is>
      </c>
      <c r="P1" s="16" t="inlineStr">
        <is>
          <t>periodo</t>
        </is>
      </c>
    </row>
    <row r="2" hidden="1" ht="15.75" customHeight="1" s="38" thickBot="1">
      <c r="A2" s="1" t="inlineStr">
        <is>
          <t>113200-AI03865020</t>
        </is>
      </c>
      <c r="B2" s="2" t="n">
        <v>44685</v>
      </c>
      <c r="C2" s="3" t="inlineStr">
        <is>
          <t>74550 - Transitar veloc sup máx permitida em até 20% (Art 218, I do CTB)</t>
        </is>
      </c>
      <c r="D2" s="3" t="inlineStr">
        <is>
          <t>08h00</t>
        </is>
      </c>
      <c r="E2" s="3" t="inlineStr">
        <is>
          <t>BR135 KM615,8 CURVELO FX1 SC (</t>
        </is>
      </c>
      <c r="F2" s="39" t="n">
        <v>131.46</v>
      </c>
      <c r="G2" s="3" t="inlineStr">
        <is>
          <t>DER - MG</t>
        </is>
      </c>
      <c r="H2" s="3" t="inlineStr">
        <is>
          <t>Imposto</t>
        </is>
      </c>
      <c r="I2" s="3" t="inlineStr">
        <is>
          <t>multa</t>
        </is>
      </c>
      <c r="J2" s="3" t="n">
        <v>131.46</v>
      </c>
      <c r="K2" s="2" t="n">
        <v>44823</v>
      </c>
      <c r="L2" s="5" t="inlineStr">
        <is>
          <t>https://storage.googleapis.com/infosimples-api-tmp-files/api/detran/pr/multas-descritivos/20221013185245/R82xv9GXTZs2AO1TT-2M0UDfTCP-5gbU/549587c31e3491136e31eaf7983bc6ea_7_NCY.html</t>
        </is>
      </c>
      <c r="M2" s="3" t="inlineStr">
        <is>
          <t>ATU3446</t>
        </is>
      </c>
      <c r="N2" s="3" t="inlineStr">
        <is>
          <t>JOVENIR ALVES DOS SANTOS</t>
        </is>
      </c>
      <c r="O2" s="3" t="n"/>
      <c r="P2" s="4">
        <f>IF(Tabela1[[#This Row],[vencimento]]="","",TEXT(Tabela1[[#This Row],[vencimento]],"mmmm"))</f>
        <v/>
      </c>
    </row>
    <row r="3" ht="15.75" customHeight="1" s="38" thickBot="1">
      <c r="A3" s="1" t="inlineStr">
        <is>
          <t>262510-N001188391</t>
        </is>
      </c>
      <c r="B3" s="2" t="n">
        <v>44678</v>
      </c>
      <c r="C3" s="3" t="inlineStr">
        <is>
          <t>50020 - Multa, por não identificação do condutor infrator, imposta a pessoa jurídica (Art 257 do CTB)</t>
        </is>
      </c>
      <c r="D3" s="3" t="inlineStr">
        <is>
          <t>15h28</t>
        </is>
      </c>
      <c r="E3" s="3" t="inlineStr">
        <is>
          <t>R JOSE DE OLIVEIRA , 15</t>
        </is>
      </c>
      <c r="F3" s="40" t="n">
        <v>262.92</v>
      </c>
      <c r="G3" s="3" t="inlineStr">
        <is>
          <t>BRAGANCA PAULISTA-SP</t>
        </is>
      </c>
      <c r="H3" s="3" t="inlineStr">
        <is>
          <t>Imposto</t>
        </is>
      </c>
      <c r="I3" s="3" t="inlineStr">
        <is>
          <t>multa</t>
        </is>
      </c>
      <c r="J3" s="3" t="n">
        <v>262.92</v>
      </c>
      <c r="K3" s="2" t="n">
        <v>44813</v>
      </c>
      <c r="L3" s="3" t="n"/>
      <c r="M3" s="3" t="inlineStr">
        <is>
          <t>PLE3G38</t>
        </is>
      </c>
      <c r="N3" s="3" t="n"/>
      <c r="O3" s="3" t="n"/>
      <c r="P3" s="4">
        <f>IF(Tabela1[[#This Row],[vencimento]]="","",TEXT(Tabela1[[#This Row],[vencimento]],"mmmm"))</f>
        <v/>
      </c>
    </row>
    <row r="4" hidden="1" ht="15.75" customHeight="1" s="38" thickBot="1">
      <c r="A4" s="1" t="inlineStr">
        <is>
          <t>271510-G480558854</t>
        </is>
      </c>
      <c r="B4" s="2" t="n">
        <v>44726</v>
      </c>
      <c r="C4" s="3" t="inlineStr">
        <is>
          <t>51851 - Deixar o condutor de usar o cinto segurança (Art 167 do CTB)</t>
        </is>
      </c>
      <c r="D4" s="3" t="inlineStr">
        <is>
          <t>10h11</t>
        </is>
      </c>
      <c r="E4" s="3" t="inlineStr">
        <is>
          <t>R REGINA CABALAU MENDONCA 338</t>
        </is>
      </c>
      <c r="F4" s="41" t="n">
        <v>197.18</v>
      </c>
      <c r="G4" s="3" t="inlineStr">
        <is>
          <t>SUZANO-SP</t>
        </is>
      </c>
      <c r="H4" s="3" t="inlineStr">
        <is>
          <t>Imposto</t>
        </is>
      </c>
      <c r="I4" s="3" t="inlineStr">
        <is>
          <t>multa</t>
        </is>
      </c>
      <c r="J4" s="3" t="n">
        <v>197.18</v>
      </c>
      <c r="K4" s="2" t="n">
        <v>44844</v>
      </c>
      <c r="L4" s="3" t="n"/>
      <c r="M4" s="3" t="inlineStr">
        <is>
          <t>ATU3446</t>
        </is>
      </c>
      <c r="N4" s="3" t="inlineStr">
        <is>
          <t>JOVENIR ALVES DOS SANTOS</t>
        </is>
      </c>
      <c r="O4" s="3" t="n"/>
      <c r="P4" s="4">
        <f>IF(Tabela1[[#This Row],[vencimento]]="","",TEXT(Tabela1[[#This Row],[vencimento]],"mmmm"))</f>
        <v/>
      </c>
    </row>
    <row r="5" ht="15.75" customHeight="1" s="38" thickBot="1">
      <c r="A5" s="1" t="inlineStr">
        <is>
          <t>262510-N001289201</t>
        </is>
      </c>
      <c r="B5" s="2" t="n">
        <v>44795</v>
      </c>
      <c r="C5" s="3" t="inlineStr">
        <is>
          <t>50020 - Multa, por não identificação do condutor infrator, imposta a pessoa jurídica (Art 257 do CTB)</t>
        </is>
      </c>
      <c r="D5" s="3" t="inlineStr">
        <is>
          <t>11h37</t>
        </is>
      </c>
      <c r="E5" s="3" t="inlineStr">
        <is>
          <t>R JOSE DE OLIVEIRA , 15</t>
        </is>
      </c>
      <c r="F5" s="42" t="n">
        <v>208.26</v>
      </c>
      <c r="G5" s="3" t="inlineStr">
        <is>
          <t>BRAGANCA PAULISTA-SP</t>
        </is>
      </c>
      <c r="H5" s="3" t="inlineStr">
        <is>
          <t>Notificado</t>
        </is>
      </c>
      <c r="I5" s="3" t="inlineStr">
        <is>
          <t>autuacao</t>
        </is>
      </c>
      <c r="J5" s="3" t="n">
        <v>208.26</v>
      </c>
      <c r="K5" s="3" t="n"/>
      <c r="L5" s="3" t="n"/>
      <c r="M5" s="3" t="inlineStr">
        <is>
          <t>ATU3446</t>
        </is>
      </c>
      <c r="N5" s="3" t="n"/>
      <c r="O5" s="3" t="n"/>
      <c r="P5" s="4">
        <f>IF(Tabela1[[#This Row],[vencimento]]="","",TEXT(Tabela1[[#This Row],[vencimento]],"mmmm"))</f>
        <v/>
      </c>
    </row>
    <row r="6" hidden="1" ht="15.75" customHeight="1" s="38" thickBot="1">
      <c r="A6" s="1" t="inlineStr">
        <is>
          <t>271070-GCA1759133</t>
        </is>
      </c>
      <c r="B6" s="2" t="n">
        <v>44797</v>
      </c>
      <c r="C6" s="3" t="inlineStr">
        <is>
          <t>57030 - Deixar de conservar o veículo na faixa a ele destinada pela sinalização de regul (Art 185, I do CTB)</t>
        </is>
      </c>
      <c r="D6" s="3" t="inlineStr">
        <is>
          <t>03h26</t>
        </is>
      </c>
      <c r="E6" s="3" t="inlineStr">
        <is>
          <t>MARGINAL TIETE, PTA EXPRESSA (CB-AS), A MENOS 31M DA PONTE DA VILA GUILHERME</t>
        </is>
      </c>
      <c r="F6" s="43" t="n">
        <v>104.13</v>
      </c>
      <c r="G6" s="3" t="inlineStr">
        <is>
          <t>SAO PAULO-SP</t>
        </is>
      </c>
      <c r="H6" s="3" t="inlineStr">
        <is>
          <t>Notificado</t>
        </is>
      </c>
      <c r="I6" s="3" t="inlineStr">
        <is>
          <t>autuacao</t>
        </is>
      </c>
      <c r="J6" s="3" t="n">
        <v>104.13</v>
      </c>
      <c r="K6" s="3" t="n"/>
      <c r="L6" s="3" t="n"/>
      <c r="M6" s="3" t="inlineStr">
        <is>
          <t>ATU3446</t>
        </is>
      </c>
      <c r="N6" s="3" t="inlineStr">
        <is>
          <t>KAINAN GONCALVES DOS SANTOS AMADO</t>
        </is>
      </c>
      <c r="O6" s="3" t="n"/>
      <c r="P6" s="4">
        <f>IF(Tabela1[[#This Row],[vencimento]]="","",TEXT(Tabela1[[#This Row],[vencimento]],"mmmm"))</f>
        <v/>
      </c>
    </row>
    <row r="7" ht="15.75" customHeight="1" s="38" thickBot="1">
      <c r="A7" s="1" t="inlineStr">
        <is>
          <t>262510-N001293551</t>
        </is>
      </c>
      <c r="B7" s="2" t="n">
        <v>44795</v>
      </c>
      <c r="C7" s="3" t="inlineStr">
        <is>
          <t>50020 - Multa, por não identificação do condutor infrator, imposta a pessoa jurídica (Art 257 do CTB)</t>
        </is>
      </c>
      <c r="D7" s="3" t="inlineStr">
        <is>
          <t>11h38</t>
        </is>
      </c>
      <c r="E7" s="3" t="inlineStr">
        <is>
          <t>R JOSE DE OLIVEIRA , 15</t>
        </is>
      </c>
      <c r="F7" s="42" t="n">
        <v>208.26</v>
      </c>
      <c r="G7" s="3" t="inlineStr">
        <is>
          <t>BRAGANCA PAULISTA-SP</t>
        </is>
      </c>
      <c r="H7" s="3" t="inlineStr">
        <is>
          <t>Notificado</t>
        </is>
      </c>
      <c r="I7" s="3" t="inlineStr">
        <is>
          <t>autuacao</t>
        </is>
      </c>
      <c r="J7" s="3" t="n">
        <v>208.26</v>
      </c>
      <c r="K7" s="3" t="n"/>
      <c r="L7" s="3" t="n"/>
      <c r="M7" s="3" t="inlineStr">
        <is>
          <t>ATU3446</t>
        </is>
      </c>
      <c r="N7" s="3" t="n"/>
      <c r="O7" s="3" t="n"/>
      <c r="P7" s="4">
        <f>IF(Tabela1[[#This Row],[vencimento]]="","",TEXT(Tabela1[[#This Row],[vencimento]],"mmmm"))</f>
        <v/>
      </c>
    </row>
    <row r="8" ht="15.75" customHeight="1" s="38" thickBot="1">
      <c r="A8" s="1" t="inlineStr">
        <is>
          <t>262510-N001307341</t>
        </is>
      </c>
      <c r="B8" s="2" t="n">
        <v>44818</v>
      </c>
      <c r="C8" s="3" t="inlineStr">
        <is>
          <t>50020 - Multa, por não identificação do condutor infrator, imposta a pessoa jurídica (Art 257 do CTB)</t>
        </is>
      </c>
      <c r="D8" s="3" t="inlineStr">
        <is>
          <t>09h58</t>
        </is>
      </c>
      <c r="E8" s="3" t="inlineStr">
        <is>
          <t>R JOSE DE OLIVEIRA , 15</t>
        </is>
      </c>
      <c r="F8" s="42" t="n">
        <v>208.26</v>
      </c>
      <c r="G8" s="3" t="inlineStr">
        <is>
          <t>BRAGANCA PAULISTA-SP</t>
        </is>
      </c>
      <c r="H8" s="3" t="inlineStr">
        <is>
          <t>Notificado</t>
        </is>
      </c>
      <c r="I8" s="3" t="inlineStr">
        <is>
          <t>autuacao</t>
        </is>
      </c>
      <c r="J8" s="3" t="n">
        <v>208.26</v>
      </c>
      <c r="K8" s="3" t="n"/>
      <c r="L8" s="3" t="n"/>
      <c r="M8" s="3" t="inlineStr">
        <is>
          <t>RHS8F05</t>
        </is>
      </c>
      <c r="N8" s="3" t="n"/>
      <c r="O8" s="3" t="n"/>
      <c r="P8" s="4">
        <f>IF(Tabela1[[#This Row],[vencimento]]="","",TEXT(Tabela1[[#This Row],[vencimento]],"mmmm"))</f>
        <v/>
      </c>
    </row>
    <row r="9" hidden="1" ht="15.75" customHeight="1" s="38" thickBot="1">
      <c r="A9" s="1" t="inlineStr">
        <is>
          <t>126200-1W 8490501</t>
        </is>
      </c>
      <c r="B9" s="2" t="n">
        <v>44629</v>
      </c>
      <c r="C9" s="3" t="inlineStr">
        <is>
          <t>67500 - Conduzir o veíc de carga c/ falta inscrição da tara e demais previstas no CTB (Art 230, XXI do CTB)</t>
        </is>
      </c>
      <c r="D9" s="3" t="inlineStr">
        <is>
          <t>01h20</t>
        </is>
      </c>
      <c r="E9" s="3" t="inlineStr">
        <is>
          <t>SP 055 KM 371 METROS 000</t>
        </is>
      </c>
      <c r="F9" s="43" t="n">
        <v>104.13</v>
      </c>
      <c r="G9" s="3" t="inlineStr">
        <is>
          <t>DER - SP</t>
        </is>
      </c>
      <c r="H9" s="3" t="inlineStr">
        <is>
          <t>Notificado</t>
        </is>
      </c>
      <c r="I9" s="3" t="inlineStr">
        <is>
          <t>autuacao</t>
        </is>
      </c>
      <c r="J9" s="3" t="n">
        <v>104.13</v>
      </c>
      <c r="K9" s="3" t="n"/>
      <c r="L9" s="3" t="n"/>
      <c r="M9" s="3" t="inlineStr">
        <is>
          <t>ATU3446</t>
        </is>
      </c>
      <c r="N9" s="3" t="inlineStr">
        <is>
          <t>JOVENIR ALVES DOS SANTOS</t>
        </is>
      </c>
      <c r="O9" s="3" t="n"/>
      <c r="P9" s="4">
        <f>IF(Tabela1[[#This Row],[vencimento]]="","",TEXT(Tabela1[[#This Row],[vencimento]],"mmmm"))</f>
        <v/>
      </c>
    </row>
    <row r="10" hidden="1" ht="15.75" customHeight="1" s="38" thickBot="1">
      <c r="A10" s="1" t="inlineStr">
        <is>
          <t>116100-T000064909</t>
        </is>
      </c>
      <c r="B10" s="2" t="n">
        <v>44845</v>
      </c>
      <c r="C10" s="3" t="inlineStr">
        <is>
          <t>76331 - Dirigir veículo segurando telefone celular (Art 252, § único)</t>
        </is>
      </c>
      <c r="D10" s="3" t="inlineStr">
        <is>
          <t>19h40</t>
        </is>
      </c>
      <c r="E10" s="3" t="inlineStr">
        <is>
          <t>Rua Leônidas Alberti, 29</t>
        </is>
      </c>
      <c r="F10" s="44" t="n">
        <v>234.78</v>
      </c>
      <c r="G10" s="3" t="inlineStr">
        <is>
          <t>Departamento de Trânsito do Paraná</t>
        </is>
      </c>
      <c r="H10" s="3" t="inlineStr">
        <is>
          <t>Notificado</t>
        </is>
      </c>
      <c r="I10" s="3" t="inlineStr">
        <is>
          <t>autuacao</t>
        </is>
      </c>
      <c r="J10" s="3" t="n">
        <v>234.78</v>
      </c>
      <c r="K10" s="3" t="n"/>
      <c r="L10" s="5" t="inlineStr">
        <is>
          <t>https://storage.googleapis.com/infosimples-api-tmp-files/api/detran/pr/multas-descritivos/20221021200134/mFKmoJJXCkbpq8K0JvcrBaPtlN_AShVm/1f739d8bb504b748a9da092f086c64a8_0_9C0.html</t>
        </is>
      </c>
      <c r="M10" s="3" t="inlineStr">
        <is>
          <t>AUT7668</t>
        </is>
      </c>
      <c r="N10" s="3" t="inlineStr">
        <is>
          <t>SILVANO</t>
        </is>
      </c>
      <c r="O10" s="3" t="n"/>
      <c r="P10" s="4">
        <f>IF(Tabela1[[#This Row],[vencimento]]="","",TEXT(Tabela1[[#This Row],[vencimento]],"mmmm"))</f>
        <v/>
      </c>
    </row>
    <row r="11" hidden="1" ht="15.75" customHeight="1" s="38" thickBot="1">
      <c r="A11" s="1" t="inlineStr">
        <is>
          <t>126200-1DA2930191</t>
        </is>
      </c>
      <c r="B11" s="2" t="n">
        <v>44714</v>
      </c>
      <c r="C11" s="3" t="inlineStr">
        <is>
          <t>57030 - Deixar de conservar o veículo na faixa a ele destinada pela sinalização de regul (Art 185, I do CTB)</t>
        </is>
      </c>
      <c r="D11" s="3" t="inlineStr">
        <is>
          <t>10h18</t>
        </is>
      </c>
      <c r="E11" s="3" t="inlineStr">
        <is>
          <t>SP 150 KM 042 METROS 000</t>
        </is>
      </c>
      <c r="F11" s="43" t="n">
        <v>104.13</v>
      </c>
      <c r="G11" s="3" t="inlineStr">
        <is>
          <t>DER - SP</t>
        </is>
      </c>
      <c r="H11" s="3" t="inlineStr">
        <is>
          <t>Imposto</t>
        </is>
      </c>
      <c r="I11" s="3" t="inlineStr">
        <is>
          <t>multa</t>
        </is>
      </c>
      <c r="J11" s="3" t="n">
        <v>104.13</v>
      </c>
      <c r="K11" s="2" t="n">
        <v>44879</v>
      </c>
      <c r="L11" s="3" t="n"/>
      <c r="M11" s="3" t="inlineStr">
        <is>
          <t>AVB6484</t>
        </is>
      </c>
      <c r="N11" s="3" t="inlineStr">
        <is>
          <t>MATEUS HENRIQUE DE MEDEIROS LISBOA ELIAS</t>
        </is>
      </c>
      <c r="O11" s="3" t="n"/>
      <c r="P11" s="4">
        <f>IF(Tabela1[[#This Row],[vencimento]]="","",TEXT(Tabela1[[#This Row],[vencimento]],"mmmm"))</f>
        <v/>
      </c>
    </row>
    <row r="12" hidden="1" ht="15.75" customHeight="1" s="38" thickBot="1">
      <c r="A12" s="1" t="inlineStr">
        <is>
          <t>126200-1O 4563857</t>
        </is>
      </c>
      <c r="B12" s="2" t="n">
        <v>44719</v>
      </c>
      <c r="C12" s="3" t="inlineStr">
        <is>
          <t>74550 - Transitar veloc sup máx permitida em até 20% (Art 218, I do CTB)</t>
        </is>
      </c>
      <c r="D12" s="3" t="inlineStr">
        <is>
          <t>06h53</t>
        </is>
      </c>
      <c r="E12" s="3" t="inlineStr">
        <is>
          <t>SP 280 KM 071 METROS 400</t>
        </is>
      </c>
      <c r="F12" s="43" t="n">
        <v>104.13</v>
      </c>
      <c r="G12" s="3" t="inlineStr">
        <is>
          <t>DER - SP</t>
        </is>
      </c>
      <c r="H12" s="3" t="inlineStr">
        <is>
          <t>Imposto</t>
        </is>
      </c>
      <c r="I12" s="3" t="inlineStr">
        <is>
          <t>multa</t>
        </is>
      </c>
      <c r="J12" s="3" t="n">
        <v>104.13</v>
      </c>
      <c r="K12" s="2" t="n">
        <v>44874</v>
      </c>
      <c r="L12" s="3" t="n"/>
      <c r="M12" s="3" t="inlineStr">
        <is>
          <t>AVB6484</t>
        </is>
      </c>
      <c r="N12" s="3" t="inlineStr">
        <is>
          <t>MATEUS HENRIQUE DE MEDEIROS LISBOA ELIAS</t>
        </is>
      </c>
      <c r="O12" s="3" t="n"/>
      <c r="P12" s="4">
        <f>IF(Tabela1[[#This Row],[vencimento]]="","",TEXT(Tabela1[[#This Row],[vencimento]],"mmmm"))</f>
        <v/>
      </c>
    </row>
    <row r="13" hidden="1" ht="15.75" customHeight="1" s="38" thickBot="1">
      <c r="A13" s="1" t="inlineStr">
        <is>
          <t>126200-1DA6329921</t>
        </is>
      </c>
      <c r="B13" s="2" t="n">
        <v>44754</v>
      </c>
      <c r="C13" s="3" t="inlineStr">
        <is>
          <t>58000 - Deixar guardar dist segurança lat/front entre seu veíc e demais e ao bordo pista (Art 192 do CTB)</t>
        </is>
      </c>
      <c r="D13" s="3" t="inlineStr">
        <is>
          <t>09h40</t>
        </is>
      </c>
      <c r="E13" s="3" t="inlineStr">
        <is>
          <t>SP 310 KM 175 METROS 500</t>
        </is>
      </c>
      <c r="F13" s="45" t="n">
        <v>156.18</v>
      </c>
      <c r="G13" s="3" t="inlineStr">
        <is>
          <t>DER - SP</t>
        </is>
      </c>
      <c r="H13" s="3" t="inlineStr">
        <is>
          <t>Imposto</t>
        </is>
      </c>
      <c r="I13" s="3" t="inlineStr">
        <is>
          <t>multa</t>
        </is>
      </c>
      <c r="J13" s="3" t="n">
        <v>156.18</v>
      </c>
      <c r="K13" s="2" t="n">
        <v>44868</v>
      </c>
      <c r="L13" s="3" t="n"/>
      <c r="M13" s="3" t="inlineStr">
        <is>
          <t>AVB6484</t>
        </is>
      </c>
      <c r="N13" s="3" t="inlineStr">
        <is>
          <t>LUIZ FERNANDO DE MIRANDA</t>
        </is>
      </c>
      <c r="O13" s="3" t="n"/>
      <c r="P13" s="4">
        <f>IF(Tabela1[[#This Row],[vencimento]]="","",TEXT(Tabela1[[#This Row],[vencimento]],"mmmm"))</f>
        <v/>
      </c>
    </row>
    <row r="14" hidden="1" ht="15.75" customHeight="1" s="38" thickBot="1">
      <c r="A14" s="1" t="inlineStr">
        <is>
          <t>271070-GCA1771457</t>
        </is>
      </c>
      <c r="B14" s="2" t="n">
        <v>44818</v>
      </c>
      <c r="C14" s="3" t="inlineStr">
        <is>
          <t>57030 - Deixar de conservar o veículo na faixa a ele destinada pela sinalização de regul (Art 185, I do CTB)</t>
        </is>
      </c>
      <c r="D14" s="3" t="inlineStr">
        <is>
          <t>04h15</t>
        </is>
      </c>
      <c r="E14" s="3" t="inlineStr">
        <is>
          <t>MARGINAL TIETE, PISTA EXPRESSA (CB-AS) A MAIS 200M PONTE JULIO DE MESQUITA NETO</t>
        </is>
      </c>
      <c r="F14" s="43" t="n">
        <v>104.13</v>
      </c>
      <c r="G14" s="3" t="inlineStr">
        <is>
          <t>SAO PAULO-SP</t>
        </is>
      </c>
      <c r="H14" s="3" t="inlineStr">
        <is>
          <t>Notificado</t>
        </is>
      </c>
      <c r="I14" s="3" t="inlineStr">
        <is>
          <t>autuacao</t>
        </is>
      </c>
      <c r="J14" s="3" t="n">
        <v>104.13</v>
      </c>
      <c r="K14" s="3" t="n"/>
      <c r="L14" s="3" t="n"/>
      <c r="M14" s="3" t="inlineStr">
        <is>
          <t>AVB6484</t>
        </is>
      </c>
      <c r="N14" s="3" t="inlineStr">
        <is>
          <t>LUIZ FERNANDO DE MIRANDA</t>
        </is>
      </c>
      <c r="O14" s="3" t="n"/>
      <c r="P14" s="4">
        <f>IF(Tabela1[[#This Row],[vencimento]]="","",TEXT(Tabela1[[#This Row],[vencimento]],"mmmm"))</f>
        <v/>
      </c>
    </row>
    <row r="15" hidden="1" ht="15.75" customHeight="1" s="38" thickBot="1">
      <c r="A15" s="1" t="inlineStr">
        <is>
          <t>271070-GCA1771463</t>
        </is>
      </c>
      <c r="B15" s="2" t="n">
        <v>44818</v>
      </c>
      <c r="C15" s="3" t="inlineStr">
        <is>
          <t>57030 - Deixar de conservar o veículo na faixa a ele destinada pela sinalização de regul (Art 185, I do CTB)</t>
        </is>
      </c>
      <c r="D15" s="3" t="inlineStr">
        <is>
          <t>04h16</t>
        </is>
      </c>
      <c r="E15" s="3" t="inlineStr">
        <is>
          <t>MARGINAL TIETE, PISTA EXPRESSA (CB-AS), A MENOS 55M PTE DO LIMAO</t>
        </is>
      </c>
      <c r="F15" s="43" t="n">
        <v>104.13</v>
      </c>
      <c r="G15" s="3" t="inlineStr">
        <is>
          <t>SAO PAULO-SP</t>
        </is>
      </c>
      <c r="H15" s="3" t="inlineStr">
        <is>
          <t>Notificado</t>
        </is>
      </c>
      <c r="I15" s="3" t="inlineStr">
        <is>
          <t>autuacao</t>
        </is>
      </c>
      <c r="J15" s="3" t="n">
        <v>104.13</v>
      </c>
      <c r="K15" s="3" t="n"/>
      <c r="L15" s="3" t="n"/>
      <c r="M15" s="3" t="inlineStr">
        <is>
          <t>AVB6484</t>
        </is>
      </c>
      <c r="N15" s="3" t="inlineStr">
        <is>
          <t>LUIZ FERNANDO DE MIRANDA</t>
        </is>
      </c>
      <c r="O15" s="3" t="n"/>
      <c r="P15" s="4">
        <f>IF(Tabela1[[#This Row],[vencimento]]="","",TEXT(Tabela1[[#This Row],[vencimento]],"mmmm"))</f>
        <v/>
      </c>
    </row>
    <row r="16" ht="15.75" customHeight="1" s="38" thickBot="1">
      <c r="A16" s="1" t="inlineStr">
        <is>
          <t>116200-NIC0571403</t>
        </is>
      </c>
      <c r="B16" s="2" t="n">
        <v>44742</v>
      </c>
      <c r="C16" s="3" t="inlineStr">
        <is>
          <t>50020 - Multa, por não identificação do condutor infrator, imposta a pessoa jurídica (Art 257 do CTB)</t>
        </is>
      </c>
      <c r="D16" s="3" t="inlineStr">
        <is>
          <t>18h03</t>
        </is>
      </c>
      <c r="E16" s="3" t="inlineStr">
        <is>
          <t>Curitiba-PR</t>
        </is>
      </c>
      <c r="F16" s="42" t="n">
        <v>208.26</v>
      </c>
      <c r="G16" s="3" t="inlineStr">
        <is>
          <t>DEPARTAMENTO DE ESTRADAS DE RODAGEM DO PARANÁ</t>
        </is>
      </c>
      <c r="H16" s="3" t="inlineStr">
        <is>
          <t>Imposto</t>
        </is>
      </c>
      <c r="I16" s="3" t="inlineStr">
        <is>
          <t>multa</t>
        </is>
      </c>
      <c r="J16" s="3" t="n">
        <v>208.26</v>
      </c>
      <c r="K16" s="2" t="n">
        <v>44882</v>
      </c>
      <c r="L16" s="5" t="inlineStr">
        <is>
          <t>https://storage.googleapis.com/infosimples-api-tmp-files/api/detran/pr/multas-descritivos/20221021201043/3hLudVg7-7lyJkeyHBndmolbAN5vhJ8o/c138cee9533defc47997c4dd64136975_1_nL8.html</t>
        </is>
      </c>
      <c r="M16" s="3" t="inlineStr">
        <is>
          <t>BDV4A31</t>
        </is>
      </c>
      <c r="N16" s="3" t="n"/>
      <c r="O16" s="3" t="n"/>
      <c r="P16" s="4">
        <f>IF(Tabela1[[#This Row],[vencimento]]="","",TEXT(Tabela1[[#This Row],[vencimento]],"mmmm"))</f>
        <v/>
      </c>
    </row>
    <row r="17" hidden="1" ht="15.75" customHeight="1" s="38" thickBot="1">
      <c r="A17" s="1" t="inlineStr">
        <is>
          <t>000100-R610043897</t>
        </is>
      </c>
      <c r="B17" s="2" t="n">
        <v>44826</v>
      </c>
      <c r="C17" s="3" t="inlineStr">
        <is>
          <t>74550 - Transitar veloc sup máx permitida em até 20% (Art 218, I do CTB)</t>
        </is>
      </c>
      <c r="D17" s="3" t="inlineStr">
        <is>
          <t>03h06</t>
        </is>
      </c>
      <c r="E17" s="3" t="inlineStr">
        <is>
          <t>BR-116 KM-559 UF-SP</t>
        </is>
      </c>
      <c r="F17" s="43" t="n">
        <v>104.13</v>
      </c>
      <c r="G17" s="3" t="inlineStr">
        <is>
          <t>POLICIA RODOV. FEDERAL</t>
        </is>
      </c>
      <c r="H17" s="3" t="inlineStr">
        <is>
          <t>Notificado</t>
        </is>
      </c>
      <c r="I17" s="3" t="inlineStr">
        <is>
          <t>autuacao</t>
        </is>
      </c>
      <c r="J17" s="3" t="n">
        <v>104.13</v>
      </c>
      <c r="K17" s="3" t="n"/>
      <c r="L17" s="3" t="n"/>
      <c r="M17" s="3" t="inlineStr">
        <is>
          <t>AVB6484</t>
        </is>
      </c>
      <c r="N17" s="3" t="inlineStr">
        <is>
          <t>LUIZ FERNANDO DE MIRANDA</t>
        </is>
      </c>
      <c r="O17" s="3" t="n"/>
      <c r="P17" s="4">
        <f>IF(Tabela1[[#This Row],[vencimento]]="","",TEXT(Tabela1[[#This Row],[vencimento]],"mmmm"))</f>
        <v/>
      </c>
    </row>
    <row r="18" hidden="1" ht="15.75" customHeight="1" s="38" thickBot="1">
      <c r="A18" s="1" t="inlineStr">
        <is>
          <t>000300-S031844426</t>
        </is>
      </c>
      <c r="B18" s="2" t="n">
        <v>44831</v>
      </c>
      <c r="C18" s="3" t="inlineStr">
        <is>
          <t>74550 - Transitar veloc sup máx permitida em até 20% (Art 218, I do CTB)</t>
        </is>
      </c>
      <c r="D18" s="3" t="inlineStr">
        <is>
          <t>07h10</t>
        </is>
      </c>
      <c r="E18" s="3" t="inlineStr">
        <is>
          <t>BR376 KM 595,22</t>
        </is>
      </c>
      <c r="F18" s="43" t="n">
        <v>104.13</v>
      </c>
      <c r="G18" s="3" t="inlineStr">
        <is>
          <t>DNIT</t>
        </is>
      </c>
      <c r="H18" s="3" t="inlineStr">
        <is>
          <t>Notificado</t>
        </is>
      </c>
      <c r="I18" s="3" t="inlineStr">
        <is>
          <t>autuacao</t>
        </is>
      </c>
      <c r="J18" s="3" t="n">
        <v>104.13</v>
      </c>
      <c r="K18" s="3" t="n"/>
      <c r="L18" s="3" t="n"/>
      <c r="M18" s="3" t="inlineStr">
        <is>
          <t>AVB6484</t>
        </is>
      </c>
      <c r="N18" s="3" t="inlineStr">
        <is>
          <t>LUIZ FERNANDO DE MIRANDA</t>
        </is>
      </c>
      <c r="O18" s="3" t="n"/>
      <c r="P18" s="4">
        <f>IF(Tabela1[[#This Row],[vencimento]]="","",TEXT(Tabela1[[#This Row],[vencimento]],"mmmm"))</f>
        <v/>
      </c>
    </row>
    <row r="19" ht="15.75" customHeight="1" s="38" thickBot="1">
      <c r="A19" s="1" t="inlineStr">
        <is>
          <t>116200-NIC0570488</t>
        </is>
      </c>
      <c r="B19" s="2" t="n">
        <v>44742</v>
      </c>
      <c r="C19" s="3" t="inlineStr">
        <is>
          <t>50020 - Multa, por não identificação do condutor infrator, imposta a pessoa jurídica (Art 257 do CTB)</t>
        </is>
      </c>
      <c r="D19" s="3" t="inlineStr">
        <is>
          <t>18h03</t>
        </is>
      </c>
      <c r="E19" s="3" t="inlineStr">
        <is>
          <t>Curitiba-PR</t>
        </is>
      </c>
      <c r="F19" s="46" t="n">
        <v>312.37</v>
      </c>
      <c r="G19" s="3" t="inlineStr">
        <is>
          <t>DEPARTAMENTO DE ESTRADAS DE RODAGEM DO PARANÁ</t>
        </is>
      </c>
      <c r="H19" s="3" t="inlineStr">
        <is>
          <t>Imposto</t>
        </is>
      </c>
      <c r="I19" s="3" t="inlineStr">
        <is>
          <t>multa</t>
        </is>
      </c>
      <c r="J19" s="3" t="n">
        <v>312.37</v>
      </c>
      <c r="K19" s="2" t="n">
        <v>44882</v>
      </c>
      <c r="L19" s="5" t="inlineStr">
        <is>
          <t>https://storage.googleapis.com/infosimples-api-tmp-files/api/detran/pr/multas-descritivos/20221024135238/7SYsvv3ogNUOm9FXoWZIzzXI_-Vz6OuO/759b8a34d358dd563034d9d753eeb93f_1_1D0.html</t>
        </is>
      </c>
      <c r="M19" s="3" t="inlineStr">
        <is>
          <t>PRT8J85</t>
        </is>
      </c>
      <c r="N19" s="3" t="n"/>
      <c r="O19" s="3" t="n"/>
      <c r="P19" s="4">
        <f>IF(Tabela1[[#This Row],[vencimento]]="","",TEXT(Tabela1[[#This Row],[vencimento]],"mmmm"))</f>
        <v/>
      </c>
    </row>
    <row r="20" hidden="1" ht="15.75" customHeight="1" s="38" thickBot="1">
      <c r="A20" s="1" t="inlineStr">
        <is>
          <t>000100-T583664482</t>
        </is>
      </c>
      <c r="B20" s="2" t="n">
        <v>44680</v>
      </c>
      <c r="C20" s="3" t="inlineStr">
        <is>
          <t>51851 - Deixar o condutor de usar o cinto segurança (Art 167 do CTB)</t>
        </is>
      </c>
      <c r="D20" s="3" t="inlineStr">
        <is>
          <t>10h03</t>
        </is>
      </c>
      <c r="E20" s="3" t="inlineStr">
        <is>
          <t>BR-116 KM-220 UF-SP</t>
        </is>
      </c>
      <c r="F20" s="45" t="n">
        <v>156.18</v>
      </c>
      <c r="G20" s="3" t="inlineStr">
        <is>
          <t>POLICIA RODOV. FEDERAL</t>
        </is>
      </c>
      <c r="H20" s="3" t="inlineStr">
        <is>
          <t>Imposto</t>
        </is>
      </c>
      <c r="I20" s="3" t="inlineStr">
        <is>
          <t>multa</t>
        </is>
      </c>
      <c r="J20" s="3" t="n">
        <v>156.18</v>
      </c>
      <c r="K20" s="2" t="n">
        <v>44950</v>
      </c>
      <c r="L20" s="5" t="inlineStr">
        <is>
          <t>https://storage.googleapis.com/infosimples-api-tmp-files/api/detran/pr/multas-descritivos/20221013193925/piSe-ElcUP-lzAJIbHHjERCV-r6NdaTW/b69218b09819aa01c129240b1f30754a_7_V5s.html</t>
        </is>
      </c>
      <c r="M20" s="3" t="inlineStr">
        <is>
          <t>AXK3540</t>
        </is>
      </c>
      <c r="N20" s="3" t="inlineStr">
        <is>
          <t>PAULO HENRIQUE BUENO TREVIZAN</t>
        </is>
      </c>
      <c r="O20" s="3" t="n"/>
      <c r="P20" s="4">
        <f>IF(Tabela1[[#This Row],[vencimento]]="","",TEXT(Tabela1[[#This Row],[vencimento]],"mmmm"))</f>
        <v/>
      </c>
    </row>
    <row r="21" hidden="1" ht="15.75" customHeight="1" s="38" thickBot="1">
      <c r="A21" s="1" t="inlineStr">
        <is>
          <t>126200-1DA2199421</t>
        </is>
      </c>
      <c r="B21" s="2" t="n">
        <v>44706</v>
      </c>
      <c r="C21" s="3" t="inlineStr">
        <is>
          <t>51851 - Deixar o condutor de usar o cinto segurança (Art 167 do CTB)</t>
        </is>
      </c>
      <c r="D21" s="3" t="inlineStr">
        <is>
          <t>08h16</t>
        </is>
      </c>
      <c r="E21" s="3" t="inlineStr">
        <is>
          <t>SP 310 KM 197 METROS 800</t>
        </is>
      </c>
      <c r="F21" s="45" t="n">
        <v>156.18</v>
      </c>
      <c r="G21" s="3" t="inlineStr">
        <is>
          <t>DER - SP</t>
        </is>
      </c>
      <c r="H21" s="3" t="inlineStr">
        <is>
          <t>Imposto</t>
        </is>
      </c>
      <c r="I21" s="3" t="inlineStr">
        <is>
          <t>multa</t>
        </is>
      </c>
      <c r="J21" s="3" t="n">
        <v>156.18</v>
      </c>
      <c r="K21" s="2" t="n">
        <v>44879</v>
      </c>
      <c r="L21" s="3" t="n"/>
      <c r="M21" s="3" t="inlineStr">
        <is>
          <t>AXK3540</t>
        </is>
      </c>
      <c r="N21" s="3" t="inlineStr">
        <is>
          <t>PAULO HENRIQUE BUENO TREVIZAN</t>
        </is>
      </c>
      <c r="O21" s="3" t="n"/>
      <c r="P21" s="4">
        <f>IF(Tabela1[[#This Row],[vencimento]]="","",TEXT(Tabela1[[#This Row],[vencimento]],"mmmm"))</f>
        <v/>
      </c>
    </row>
    <row r="22" hidden="1" ht="15.75" customHeight="1" s="38" thickBot="1">
      <c r="A22" s="1" t="inlineStr">
        <is>
          <t>126200-1O 3789207</t>
        </is>
      </c>
      <c r="B22" s="2" t="n">
        <v>44711</v>
      </c>
      <c r="C22" s="3" t="inlineStr">
        <is>
          <t>74550 - Transitar veloc sup máx permitida em até 20% (Art 218, I do CTB)</t>
        </is>
      </c>
      <c r="D22" s="3" t="inlineStr">
        <is>
          <t>08h23</t>
        </is>
      </c>
      <c r="E22" s="3" t="inlineStr">
        <is>
          <t>SP 021 KM 045 METROS 200</t>
        </is>
      </c>
      <c r="F22" s="43" t="n">
        <v>104.13</v>
      </c>
      <c r="G22" s="3" t="inlineStr">
        <is>
          <t>DER - SP</t>
        </is>
      </c>
      <c r="H22" s="3" t="inlineStr">
        <is>
          <t>Imposto</t>
        </is>
      </c>
      <c r="I22" s="3" t="inlineStr">
        <is>
          <t>multa</t>
        </is>
      </c>
      <c r="J22" s="3" t="n">
        <v>104.13</v>
      </c>
      <c r="K22" s="2" t="n">
        <v>44879</v>
      </c>
      <c r="L22" s="3" t="n"/>
      <c r="M22" s="3" t="inlineStr">
        <is>
          <t>AXK3540</t>
        </is>
      </c>
      <c r="N22" s="3" t="inlineStr">
        <is>
          <t>PAULO HENRIQUE BUENO TREVIZAN</t>
        </is>
      </c>
      <c r="O22" s="3" t="n"/>
      <c r="P22" s="4">
        <f>IF(Tabela1[[#This Row],[vencimento]]="","",TEXT(Tabela1[[#This Row],[vencimento]],"mmmm"))</f>
        <v/>
      </c>
    </row>
    <row r="23" hidden="1" ht="15.75" customHeight="1" s="38" thickBot="1">
      <c r="A23" s="1" t="inlineStr">
        <is>
          <t>126200-1P 1158717</t>
        </is>
      </c>
      <c r="B23" s="2" t="n">
        <v>44775</v>
      </c>
      <c r="C23" s="3" t="inlineStr">
        <is>
          <t>74630 - Transitar veloc sup máx permitida em mais de 20% até 50% (Art 218, II do CTB)</t>
        </is>
      </c>
      <c r="D23" s="3" t="inlineStr">
        <is>
          <t>15h55</t>
        </is>
      </c>
      <c r="E23" s="3" t="inlineStr">
        <is>
          <t>SPD 078/280 KM 000 METROS 250</t>
        </is>
      </c>
      <c r="F23" s="45" t="n">
        <v>156.18</v>
      </c>
      <c r="G23" s="3" t="inlineStr">
        <is>
          <t>DER - SP</t>
        </is>
      </c>
      <c r="H23" s="3" t="inlineStr">
        <is>
          <t>Imposto</t>
        </is>
      </c>
      <c r="I23" s="3" t="inlineStr">
        <is>
          <t>multa</t>
        </is>
      </c>
      <c r="J23" s="3" t="n">
        <v>156.18</v>
      </c>
      <c r="K23" s="2" t="n">
        <v>44879</v>
      </c>
      <c r="L23" s="3" t="n"/>
      <c r="M23" s="3" t="inlineStr">
        <is>
          <t>AXK3540</t>
        </is>
      </c>
      <c r="N23" s="3" t="inlineStr">
        <is>
          <t>MARCELO RAFAEL PRESTES</t>
        </is>
      </c>
      <c r="O23" s="3" t="n"/>
      <c r="P23" s="4">
        <f>IF(Tabela1[[#This Row],[vencimento]]="","",TEXT(Tabela1[[#This Row],[vencimento]],"mmmm"))</f>
        <v/>
      </c>
    </row>
    <row r="24" hidden="1" ht="15.75" customHeight="1" s="38" thickBot="1">
      <c r="A24" s="1" t="inlineStr">
        <is>
          <t>271070-GCA1753376</t>
        </is>
      </c>
      <c r="B24" s="2" t="n">
        <v>44785</v>
      </c>
      <c r="C24" s="3" t="inlineStr">
        <is>
          <t>57030 - Deixar de conservar o veículo na faixa a ele destinada pela sinalização de regul (Art 185, I do CTB)</t>
        </is>
      </c>
      <c r="D24" s="3" t="inlineStr">
        <is>
          <t>13h17</t>
        </is>
      </c>
      <c r="E24" s="3" t="inlineStr">
        <is>
          <t>MARGINAL TIETE, PISTA EXPRESSA (AS-CB), A MAIS 247 METROS KM 10,5</t>
        </is>
      </c>
      <c r="F24" s="43" t="n">
        <v>104.13</v>
      </c>
      <c r="G24" s="3" t="inlineStr">
        <is>
          <t>SAO PAULO-SP</t>
        </is>
      </c>
      <c r="H24" s="3" t="inlineStr">
        <is>
          <t>Notificado</t>
        </is>
      </c>
      <c r="I24" s="3" t="inlineStr">
        <is>
          <t>autuacao</t>
        </is>
      </c>
      <c r="J24" s="3" t="n">
        <v>104.13</v>
      </c>
      <c r="K24" s="3" t="n"/>
      <c r="L24" s="3" t="n"/>
      <c r="M24" s="3" t="inlineStr">
        <is>
          <t>AXK3540</t>
        </is>
      </c>
      <c r="N24" s="3" t="inlineStr">
        <is>
          <t>MARCELO RAFAEL PRESTES</t>
        </is>
      </c>
      <c r="O24" s="3" t="n"/>
      <c r="P24" s="4">
        <f>IF(Tabela1[[#This Row],[vencimento]]="","",TEXT(Tabela1[[#This Row],[vencimento]],"mmmm"))</f>
        <v/>
      </c>
    </row>
    <row r="25" hidden="1" ht="15.75" customHeight="1" s="38" thickBot="1">
      <c r="A25" s="1" t="inlineStr">
        <is>
          <t>126200-1P 4159827</t>
        </is>
      </c>
      <c r="B25" s="2" t="n">
        <v>44804</v>
      </c>
      <c r="C25" s="3" t="inlineStr">
        <is>
          <t>74550 - Transitar veloc sup máx permitida em até 20% (Art 218, I do CTB)</t>
        </is>
      </c>
      <c r="D25" s="3" t="inlineStr">
        <is>
          <t>14h40</t>
        </is>
      </c>
      <c r="E25" s="3" t="inlineStr">
        <is>
          <t>SPD 029/021 KM 000 METROS 800</t>
        </is>
      </c>
      <c r="F25" s="43" t="n">
        <v>104.13</v>
      </c>
      <c r="G25" s="3" t="inlineStr">
        <is>
          <t>DER - SP</t>
        </is>
      </c>
      <c r="H25" s="3" t="inlineStr">
        <is>
          <t>Notificado</t>
        </is>
      </c>
      <c r="I25" s="3" t="inlineStr">
        <is>
          <t>autuacao</t>
        </is>
      </c>
      <c r="J25" s="3" t="n">
        <v>104.13</v>
      </c>
      <c r="K25" s="3" t="n"/>
      <c r="L25" s="3" t="n"/>
      <c r="M25" s="3" t="inlineStr">
        <is>
          <t>AXK3540</t>
        </is>
      </c>
      <c r="N25" s="3" t="inlineStr">
        <is>
          <t>MARCELO RAFAEL PRESTES</t>
        </is>
      </c>
      <c r="O25" s="3" t="n"/>
      <c r="P25" s="4">
        <f>IF(Tabela1[[#This Row],[vencimento]]="","",TEXT(Tabela1[[#This Row],[vencimento]],"mmmm"))</f>
        <v/>
      </c>
    </row>
    <row r="26" ht="15.75" customHeight="1" s="38" thickBot="1">
      <c r="A26" s="1" t="inlineStr">
        <is>
          <t>116200-NIC0581011</t>
        </is>
      </c>
      <c r="B26" s="2" t="n">
        <v>44742</v>
      </c>
      <c r="C26" s="3" t="inlineStr">
        <is>
          <t>50020 - Multa, por não identificação do condutor infrator, imposta a pessoa jurídica (Art 257 do CTB)</t>
        </is>
      </c>
      <c r="D26" s="3" t="inlineStr">
        <is>
          <t>18h03</t>
        </is>
      </c>
      <c r="E26" s="3" t="inlineStr">
        <is>
          <t>Curitiba-PR</t>
        </is>
      </c>
      <c r="F26" s="42" t="n">
        <v>208.26</v>
      </c>
      <c r="G26" s="3" t="inlineStr">
        <is>
          <t>DEPARTAMENTO DE ESTRADAS DE RODAGEM DO PARANÁ</t>
        </is>
      </c>
      <c r="H26" s="3" t="inlineStr">
        <is>
          <t>Imposto</t>
        </is>
      </c>
      <c r="I26" s="3" t="inlineStr">
        <is>
          <t>multa</t>
        </is>
      </c>
      <c r="J26" s="3" t="n">
        <v>208.26</v>
      </c>
      <c r="K26" s="2" t="n">
        <v>44882</v>
      </c>
      <c r="L26" s="5" t="inlineStr">
        <is>
          <t>https://storage.googleapis.com/infosimples-api-tmp-files/api/detran/pr/multas-descritivos/20221024135322/BdqRMSg5DRQH9Jor7NN7rhhQFgMqfCEr/4f21113c37cb79e364fb610debb92bb9_1_o7A.html</t>
        </is>
      </c>
      <c r="M26" s="3" t="inlineStr">
        <is>
          <t>RAH7H80</t>
        </is>
      </c>
      <c r="N26" s="3" t="n"/>
      <c r="O26" s="3" t="n"/>
      <c r="P26" s="4">
        <f>IF(Tabela1[[#This Row],[vencimento]]="","",TEXT(Tabela1[[#This Row],[vencimento]],"mmmm"))</f>
        <v/>
      </c>
    </row>
    <row r="27" hidden="1" ht="15.75" customHeight="1" s="38" thickBot="1">
      <c r="A27" s="1" t="inlineStr">
        <is>
          <t>000300-S029498445</t>
        </is>
      </c>
      <c r="B27" s="2" t="n">
        <v>44691</v>
      </c>
      <c r="C27" s="3" t="inlineStr">
        <is>
          <t>60503 - Avançar sinal vermelho semáforo, exc houver sinaliz perm conv à dir - fisc eletr (Art 208 do CTB)</t>
        </is>
      </c>
      <c r="D27" s="3" t="inlineStr">
        <is>
          <t>16h45</t>
        </is>
      </c>
      <c r="E27" s="3" t="inlineStr">
        <is>
          <t>BR476 KM 119,2</t>
        </is>
      </c>
      <c r="F27" s="44" t="n">
        <v>234.78</v>
      </c>
      <c r="G27" s="3" t="inlineStr">
        <is>
          <t>DNIT</t>
        </is>
      </c>
      <c r="H27" s="3" t="inlineStr">
        <is>
          <t>Notificado</t>
        </is>
      </c>
      <c r="I27" s="3" t="inlineStr">
        <is>
          <t>autuacao</t>
        </is>
      </c>
      <c r="J27" s="3" t="n">
        <v>234.78</v>
      </c>
      <c r="K27" s="3" t="n"/>
      <c r="L27" s="5" t="inlineStr">
        <is>
          <t>https://storage.googleapis.com/infosimples-api-tmp-files/api/detran/pr/multas-descritivos/20221013194027/DpF7WAGR-L-36hZy5m-ExaUUQcI1qH8X/57a1f19cb330b9fd3d0cebb743a3086b_0_DYI.html</t>
        </is>
      </c>
      <c r="M27" s="3" t="inlineStr">
        <is>
          <t>AYP1455</t>
        </is>
      </c>
      <c r="N27" s="3" t="inlineStr">
        <is>
          <t>JONAS CARDOSO DE OLIVEIRA</t>
        </is>
      </c>
      <c r="O27" s="3" t="n"/>
      <c r="P27" s="4">
        <f>IF(Tabela1[[#This Row],[vencimento]]="","",TEXT(Tabela1[[#This Row],[vencimento]],"mmmm"))</f>
        <v/>
      </c>
    </row>
    <row r="28" ht="15.75" customHeight="1" s="38" thickBot="1">
      <c r="A28" s="1" t="inlineStr">
        <is>
          <t>116200-NIC0589022</t>
        </is>
      </c>
      <c r="B28" s="2" t="n">
        <v>44765</v>
      </c>
      <c r="C28" s="3" t="inlineStr">
        <is>
          <t>50020 - Multa, por não identificação do condutor infrator, imposta a pessoa jurídica (Art 257 do CTB)</t>
        </is>
      </c>
      <c r="D28" s="3" t="inlineStr">
        <is>
          <t>00h44</t>
        </is>
      </c>
      <c r="E28" s="3" t="inlineStr">
        <is>
          <t>Curitiba-PR</t>
        </is>
      </c>
      <c r="F28" s="42" t="n">
        <v>208.26</v>
      </c>
      <c r="G28" s="3" t="inlineStr">
        <is>
          <t>DEPARTAMENTO DE ESTRADAS DE RODAGEM DO PARANÁ</t>
        </is>
      </c>
      <c r="H28" s="3" t="inlineStr">
        <is>
          <t>Imposto</t>
        </is>
      </c>
      <c r="I28" s="3" t="inlineStr">
        <is>
          <t>multa</t>
        </is>
      </c>
      <c r="J28" s="3" t="n">
        <v>208.26</v>
      </c>
      <c r="K28" s="2" t="n">
        <v>44897</v>
      </c>
      <c r="L28" s="5" t="inlineStr">
        <is>
          <t>https://storage.googleapis.com/infosimples-api-tmp-files/api/detran/pr/multas-descritivos/20221021181035/m12VEmxBpYJeFc2KyDVVyGHk-LgzdxTV/e8c9132aa0b1b66d594a67a4da7e62c1_5_F9I.html</t>
        </is>
      </c>
      <c r="M28" s="3" t="inlineStr">
        <is>
          <t>BBG2692</t>
        </is>
      </c>
      <c r="N28" s="3" t="n"/>
      <c r="O28" s="3" t="n"/>
      <c r="P28" s="4">
        <f>IF(Tabela1[[#This Row],[vencimento]]="","",TEXT(Tabela1[[#This Row],[vencimento]],"mmmm"))</f>
        <v/>
      </c>
    </row>
    <row r="29" ht="15.75" customHeight="1" s="38" thickBot="1">
      <c r="A29" s="1" t="inlineStr">
        <is>
          <t>116200-NIC0590960</t>
        </is>
      </c>
      <c r="B29" s="2" t="n">
        <v>44779</v>
      </c>
      <c r="C29" s="3" t="inlineStr">
        <is>
          <t>50020 - Multa, por não identificação do condutor infrator, imposta a pessoa jurídica (Art 257 do CTB)</t>
        </is>
      </c>
      <c r="D29" s="3" t="inlineStr">
        <is>
          <t>00h46</t>
        </is>
      </c>
      <c r="E29" s="3" t="inlineStr">
        <is>
          <t>Curitiba-PR</t>
        </is>
      </c>
      <c r="F29" s="42" t="n">
        <v>208.26</v>
      </c>
      <c r="G29" s="3" t="inlineStr">
        <is>
          <t>DEPARTAMENTO DE ESTRADAS DE RODAGEM DO PARANÁ</t>
        </is>
      </c>
      <c r="H29" s="3" t="inlineStr">
        <is>
          <t>Notificado</t>
        </is>
      </c>
      <c r="I29" s="3" t="inlineStr">
        <is>
          <t>autuacao</t>
        </is>
      </c>
      <c r="J29" s="3" t="n">
        <v>208.26</v>
      </c>
      <c r="K29" s="3" t="n"/>
      <c r="L29" s="5" t="inlineStr">
        <is>
          <t>https://storage.googleapis.com/infosimples-api-tmp-files/api/detran/pr/multas-descritivos/20221024133506/KWSgrRdSST8c8v1mSHLx431BFSlsKYzl/7be6fda92e333bd464b9ed478561a1b1_0_wgc.html</t>
        </is>
      </c>
      <c r="M29" s="3" t="inlineStr">
        <is>
          <t>BEH7B63</t>
        </is>
      </c>
      <c r="N29" s="3" t="n"/>
      <c r="O29" s="3" t="n"/>
      <c r="P29" s="4">
        <f>IF(Tabela1[[#This Row],[vencimento]]="","",TEXT(Tabela1[[#This Row],[vencimento]],"mmmm"))</f>
        <v/>
      </c>
    </row>
    <row r="30" ht="15.75" customHeight="1" s="38" thickBot="1">
      <c r="A30" s="1" t="inlineStr">
        <is>
          <t>113200-0000912167</t>
        </is>
      </c>
      <c r="B30" s="2" t="n">
        <v>44680</v>
      </c>
      <c r="C30" s="3" t="inlineStr">
        <is>
          <t>50020 - Multa, por não identificação do condutor infrator, imposta a pessoa jurídica (Art 257 do CTB)</t>
        </is>
      </c>
      <c r="D30" s="3" t="inlineStr">
        <is>
          <t>00h44</t>
        </is>
      </c>
      <c r="E30" s="3" t="inlineStr">
        <is>
          <t>MG050 KM 400,8 S SEBASTIAO DO PARAISO FX1 SC</t>
        </is>
      </c>
      <c r="F30" s="43" t="n">
        <v>104.13</v>
      </c>
      <c r="G30" s="3" t="inlineStr">
        <is>
          <t>DER - MG</t>
        </is>
      </c>
      <c r="H30" s="3" t="inlineStr">
        <is>
          <t>Notificado</t>
        </is>
      </c>
      <c r="I30" s="3" t="inlineStr">
        <is>
          <t>autuacao</t>
        </is>
      </c>
      <c r="J30" s="3" t="n">
        <v>104.13</v>
      </c>
      <c r="K30" s="3" t="n"/>
      <c r="L30" s="5" t="inlineStr">
        <is>
          <t>https://storage.googleapis.com/infosimples-api-tmp-files/api/detran/pr/multas-descritivos/20221013185904/Cd-qpA-LLqREKDHn9uqExh5dd4rqtgAr/39527dae11bfa07be0091eff6d9cd931_0_nUk.html</t>
        </is>
      </c>
      <c r="M30" s="3" t="inlineStr">
        <is>
          <t>AVB6484</t>
        </is>
      </c>
      <c r="N30" s="3" t="n"/>
      <c r="O30" s="3" t="n"/>
      <c r="P30" s="4">
        <f>IF(Tabela1[[#This Row],[vencimento]]="","",TEXT(Tabela1[[#This Row],[vencimento]],"mmmm"))</f>
        <v/>
      </c>
    </row>
    <row r="31" ht="15.75" customHeight="1" s="38" thickBot="1">
      <c r="A31" s="1" t="inlineStr">
        <is>
          <t>113200-0000923929</t>
        </is>
      </c>
      <c r="B31" s="2" t="n">
        <v>44744</v>
      </c>
      <c r="C31" s="3" t="inlineStr">
        <is>
          <t>50020 - Multa, por não identificação do condutor infrator, imposta a pessoa jurídica (Art 257 do CTB)</t>
        </is>
      </c>
      <c r="D31" s="3" t="inlineStr">
        <is>
          <t>01h34</t>
        </is>
      </c>
      <c r="E31" s="3" t="inlineStr">
        <is>
          <t>RODOVIA MGC135 KM 537.0</t>
        </is>
      </c>
      <c r="F31" s="47" t="n">
        <v>2347.74</v>
      </c>
      <c r="G31" s="3" t="inlineStr">
        <is>
          <t>DER - MG</t>
        </is>
      </c>
      <c r="H31" s="3" t="inlineStr">
        <is>
          <t>Notificado</t>
        </is>
      </c>
      <c r="I31" s="3" t="inlineStr">
        <is>
          <t>autuacao</t>
        </is>
      </c>
      <c r="J31" s="9" t="n">
        <v>2347.74</v>
      </c>
      <c r="K31" s="3" t="n"/>
      <c r="L31" s="3" t="n"/>
      <c r="M31" s="3" t="inlineStr">
        <is>
          <t>EYW7157</t>
        </is>
      </c>
      <c r="N31" s="3" t="n"/>
      <c r="O31" s="3" t="n"/>
      <c r="P31" s="4">
        <f>IF(Tabela1[[#This Row],[vencimento]]="","",TEXT(Tabela1[[#This Row],[vencimento]],"mmmm"))</f>
        <v/>
      </c>
    </row>
    <row r="32" ht="15.75" customHeight="1" s="38" thickBot="1">
      <c r="A32" s="1" t="inlineStr">
        <is>
          <t>126200-1A 7350721</t>
        </is>
      </c>
      <c r="B32" s="2" t="n">
        <v>44675</v>
      </c>
      <c r="C32" s="3" t="inlineStr">
        <is>
          <t>50020 - Multa, por não identificação do condutor infrator, imposta a pessoa jurídica (Art 257 do CTB)</t>
        </is>
      </c>
      <c r="D32" s="3" t="inlineStr">
        <is>
          <t>05h29</t>
        </is>
      </c>
      <c r="E32" s="3" t="inlineStr">
        <is>
          <t>SP 340 KM 151 METROS 000</t>
        </is>
      </c>
      <c r="F32" s="43" t="n">
        <v>104.13</v>
      </c>
      <c r="G32" s="3" t="inlineStr">
        <is>
          <t>DER - SP</t>
        </is>
      </c>
      <c r="H32" s="3" t="inlineStr">
        <is>
          <t>Imposto</t>
        </is>
      </c>
      <c r="I32" s="3" t="inlineStr">
        <is>
          <t>multa</t>
        </is>
      </c>
      <c r="J32" s="3" t="n">
        <v>104.13</v>
      </c>
      <c r="K32" s="2" t="n">
        <v>44873</v>
      </c>
      <c r="L32" s="5" t="inlineStr">
        <is>
          <t>https://storage.googleapis.com/infosimples-api-tmp-files/api/detran/pr/multas-descritivos/20221024134641/69bfqX_sO4fGQHjmp40eGL9hD4mmt6_o/6301a038abf7dd489bbc0ec08256936b_3_I9Q.html</t>
        </is>
      </c>
      <c r="M32" s="3" t="inlineStr">
        <is>
          <t>GJR3H67</t>
        </is>
      </c>
      <c r="N32" s="3" t="n"/>
      <c r="O32" s="3" t="n"/>
      <c r="P32" s="4">
        <f>IF(Tabela1[[#This Row],[vencimento]]="","",TEXT(Tabela1[[#This Row],[vencimento]],"mmmm"))</f>
        <v/>
      </c>
    </row>
    <row r="33" hidden="1" ht="15.75" customHeight="1" s="38" thickBot="1">
      <c r="A33" s="1" t="inlineStr">
        <is>
          <t>105300-E247003076</t>
        </is>
      </c>
      <c r="B33" s="2" t="n">
        <v>44708</v>
      </c>
      <c r="C33" s="3" t="inlineStr">
        <is>
          <t>67000 - Conduzir veíc com vidro total/parcialmente coberto por película, painéis/pintura (Art 230, XVI do CTB)</t>
        </is>
      </c>
      <c r="D33" s="3" t="inlineStr">
        <is>
          <t>11h35</t>
        </is>
      </c>
      <c r="E33" s="3" t="inlineStr">
        <is>
          <t>ROD. BA502 KM 14 CONTORNO DE FEIRA DE SANTANA P C.</t>
        </is>
      </c>
      <c r="F33" s="45" t="n">
        <v>156.18</v>
      </c>
      <c r="G33" s="3" t="inlineStr">
        <is>
          <t>SEINFRA - Secretaria de Infraestrutura do Estado da Bahia-BA</t>
        </is>
      </c>
      <c r="H33" s="3" t="inlineStr">
        <is>
          <t>Notificado</t>
        </is>
      </c>
      <c r="I33" s="3" t="inlineStr">
        <is>
          <t>autuacao</t>
        </is>
      </c>
      <c r="J33" s="3" t="n">
        <v>156.18</v>
      </c>
      <c r="K33" s="3" t="n"/>
      <c r="L33" s="3" t="n"/>
      <c r="M33" s="3" t="inlineStr">
        <is>
          <t>AYX0325</t>
        </is>
      </c>
      <c r="N33" s="3" t="inlineStr">
        <is>
          <t>FERNANDO HENRIQUE DO NASCIMENTO</t>
        </is>
      </c>
      <c r="O33" s="3" t="n"/>
      <c r="P33" s="4">
        <f>IF(Tabela1[[#This Row],[vencimento]]="","",TEXT(Tabela1[[#This Row],[vencimento]],"mmmm"))</f>
        <v/>
      </c>
    </row>
    <row r="34" ht="15.75" customHeight="1" s="38" thickBot="1">
      <c r="A34" s="1" t="inlineStr">
        <is>
          <t>126200-1A 7811311</t>
        </is>
      </c>
      <c r="B34" s="2" t="n">
        <v>44689</v>
      </c>
      <c r="C34" s="3" t="inlineStr">
        <is>
          <t>50020 - Multa, por não identificação do condutor infrator, imposta a pessoa jurídica (Art 257 do CTB)</t>
        </is>
      </c>
      <c r="D34" s="3" t="inlineStr">
        <is>
          <t>05h46</t>
        </is>
      </c>
      <c r="E34" s="3" t="inlineStr">
        <is>
          <t>SP 225 KM 199 METROS 400</t>
        </is>
      </c>
      <c r="F34" s="43" t="n">
        <v>104.13</v>
      </c>
      <c r="G34" s="3" t="inlineStr">
        <is>
          <t>DER - SP</t>
        </is>
      </c>
      <c r="H34" s="3" t="inlineStr">
        <is>
          <t>Imposto</t>
        </is>
      </c>
      <c r="I34" s="3" t="inlineStr">
        <is>
          <t>multa</t>
        </is>
      </c>
      <c r="J34" s="3" t="n">
        <v>104.13</v>
      </c>
      <c r="K34" s="2" t="n">
        <v>44866</v>
      </c>
      <c r="L34" s="5" t="inlineStr">
        <is>
          <t>https://storage.googleapis.com/infosimples-api-tmp-files/api/detran/pr/multas-descritivos/20221024134047/pl_j20NnkTPq2UDRLFfU2sLdxkDjSGQK/1f9e129f109d25da3062e90d2ce9e021_3_80Q.html</t>
        </is>
      </c>
      <c r="M34" s="3" t="inlineStr">
        <is>
          <t>EZT8G78</t>
        </is>
      </c>
      <c r="N34" s="3" t="n"/>
      <c r="O34" s="3" t="n"/>
      <c r="P34" s="4">
        <f>IF(Tabela1[[#This Row],[vencimento]]="","",TEXT(Tabela1[[#This Row],[vencimento]],"mmmm"))</f>
        <v/>
      </c>
    </row>
    <row r="35" hidden="1" ht="15.75" customHeight="1" s="38" thickBot="1">
      <c r="A35" s="1" t="inlineStr">
        <is>
          <t>000100-T556968433</t>
        </is>
      </c>
      <c r="B35" s="2" t="n">
        <v>44542</v>
      </c>
      <c r="C35" s="3" t="inlineStr">
        <is>
          <t>66020 - Conduzir o veículo com qualquer uma das placas sem legibilidade e visibilidade (Art 230, VI do CTB)</t>
        </is>
      </c>
      <c r="D35" s="3" t="inlineStr">
        <is>
          <t>23h46</t>
        </is>
      </c>
      <c r="E35" s="3" t="inlineStr">
        <is>
          <t>BR-116 KM-525 UF-SP</t>
        </is>
      </c>
      <c r="F35" s="48" t="n">
        <v>296.4</v>
      </c>
      <c r="G35" s="3" t="inlineStr">
        <is>
          <t>POLICIA RODOV. FEDERAL</t>
        </is>
      </c>
      <c r="H35" s="3" t="inlineStr">
        <is>
          <t>Imposto</t>
        </is>
      </c>
      <c r="I35" s="3" t="inlineStr">
        <is>
          <t>multa</t>
        </is>
      </c>
      <c r="J35" s="3" t="n">
        <v>296.4</v>
      </c>
      <c r="K35" s="2" t="n">
        <v>44812</v>
      </c>
      <c r="L35" s="5" t="inlineStr">
        <is>
          <t>https://storage.googleapis.com/infosimples-api-tmp-files/api/detran/pr/multas-descritivos/20221014191916/d6BJcyLj6zzd7HqszIC0OCfm7amOSkIB/f5c5615d97a0091bd02cc55777eca3b0_5_xWM.html</t>
        </is>
      </c>
      <c r="M35" s="3" t="inlineStr">
        <is>
          <t>AZC8038</t>
        </is>
      </c>
      <c r="N35" s="3" t="inlineStr">
        <is>
          <t>JOVENIR ALVES DOS SANTOS</t>
        </is>
      </c>
      <c r="O35" s="3" t="n"/>
      <c r="P35" s="4">
        <f>IF(Tabela1[[#This Row],[vencimento]]="","",TEXT(Tabela1[[#This Row],[vencimento]],"mmmm"))</f>
        <v/>
      </c>
    </row>
    <row r="36" hidden="1" ht="15.75" customHeight="1" s="38" thickBot="1">
      <c r="A36" s="1" t="inlineStr">
        <is>
          <t>000100-R560768451</t>
        </is>
      </c>
      <c r="B36" s="2" t="n">
        <v>44490</v>
      </c>
      <c r="C36" s="3" t="inlineStr">
        <is>
          <t>74630 - Transitar veloc sup máx permitida em mais de 20% até 50% (Art 218, II do CTB)</t>
        </is>
      </c>
      <c r="D36" s="3" t="inlineStr">
        <is>
          <t>03h23</t>
        </is>
      </c>
      <c r="E36" s="3" t="inlineStr">
        <is>
          <t>BR-116 KM-546 UF-SP</t>
        </is>
      </c>
      <c r="F36" s="45" t="n">
        <v>156.18</v>
      </c>
      <c r="G36" s="3" t="inlineStr">
        <is>
          <t>POLICIA RODOV. FEDERAL</t>
        </is>
      </c>
      <c r="H36" s="3" t="inlineStr">
        <is>
          <t>Notificado</t>
        </is>
      </c>
      <c r="I36" s="3" t="inlineStr">
        <is>
          <t>autuacao</t>
        </is>
      </c>
      <c r="J36" s="3" t="n">
        <v>156.18</v>
      </c>
      <c r="K36" s="3" t="n"/>
      <c r="L36" s="5" t="inlineStr">
        <is>
          <t>https://storage.googleapis.com/infosimples-api-tmp-files/api/detran/pr/multas-descritivos/20221014191916/g1L5ToZGETWfufoABaJDsK4CgBVFhiq-/f5c5615d97a0091bd02cc55777eca3b0_0_rL8.html</t>
        </is>
      </c>
      <c r="M36" s="3" t="inlineStr">
        <is>
          <t>AZC8038</t>
        </is>
      </c>
      <c r="N36" s="3" t="inlineStr">
        <is>
          <t>JOVENIR ALVES DOS SANTOS</t>
        </is>
      </c>
      <c r="O36" s="3" t="n"/>
      <c r="P36" s="4">
        <f>IF(Tabela1[[#This Row],[vencimento]]="","",TEXT(Tabela1[[#This Row],[vencimento]],"mmmm"))</f>
        <v/>
      </c>
    </row>
    <row r="37" ht="15.75" customHeight="1" s="38" thickBot="1">
      <c r="A37" s="1" t="inlineStr">
        <is>
          <t>126200-1A 7866791</t>
        </is>
      </c>
      <c r="B37" s="2" t="n">
        <v>44693</v>
      </c>
      <c r="C37" s="3" t="inlineStr">
        <is>
          <t>50020 - Multa, por não identificação do condutor infrator, imposta a pessoa jurídica (Art 257 do CTB)</t>
        </is>
      </c>
      <c r="D37" s="3" t="inlineStr">
        <is>
          <t>05h51</t>
        </is>
      </c>
      <c r="E37" s="3" t="inlineStr">
        <is>
          <t>SP 147 KM 070 METROS 000</t>
        </is>
      </c>
      <c r="F37" s="43" t="n">
        <v>104.13</v>
      </c>
      <c r="G37" s="3" t="inlineStr">
        <is>
          <t>DER - SP</t>
        </is>
      </c>
      <c r="H37" s="3" t="inlineStr">
        <is>
          <t>Imposto</t>
        </is>
      </c>
      <c r="I37" s="3" t="inlineStr">
        <is>
          <t>multa</t>
        </is>
      </c>
      <c r="J37" s="3" t="n">
        <v>104.13</v>
      </c>
      <c r="K37" s="2" t="n">
        <v>44866</v>
      </c>
      <c r="L37" s="3" t="n"/>
      <c r="M37" s="3" t="inlineStr">
        <is>
          <t>PRT8J85</t>
        </is>
      </c>
      <c r="N37" s="3" t="n"/>
      <c r="O37" s="3" t="n"/>
      <c r="P37" s="4">
        <f>IF(Tabela1[[#This Row],[vencimento]]="","",TEXT(Tabela1[[#This Row],[vencimento]],"mmmm"))</f>
        <v/>
      </c>
    </row>
    <row r="38" hidden="1" ht="15.75" customHeight="1" s="38" thickBot="1">
      <c r="A38" s="1" t="inlineStr">
        <is>
          <t>000100-R593523776</t>
        </is>
      </c>
      <c r="B38" s="2" t="n">
        <v>44708</v>
      </c>
      <c r="C38" s="3" t="inlineStr">
        <is>
          <t>74550 - Transitar veloc sup máx permitida em até 20% (Art 218, I do CTB)</t>
        </is>
      </c>
      <c r="D38" s="3" t="inlineStr">
        <is>
          <t>16h23</t>
        </is>
      </c>
      <c r="E38" s="3" t="inlineStr">
        <is>
          <t>BR-381 KM-54 UF-SP</t>
        </is>
      </c>
      <c r="F38" s="43" t="n">
        <v>104.13</v>
      </c>
      <c r="G38" s="3" t="inlineStr">
        <is>
          <t>POLICIA RODOV. FEDERAL</t>
        </is>
      </c>
      <c r="H38" s="3" t="inlineStr">
        <is>
          <t>Notificado</t>
        </is>
      </c>
      <c r="I38" s="3" t="inlineStr">
        <is>
          <t>autuacao</t>
        </is>
      </c>
      <c r="J38" s="3" t="n">
        <v>104.13</v>
      </c>
      <c r="K38" s="3" t="n"/>
      <c r="L38" s="3" t="n"/>
      <c r="M38" s="3" t="inlineStr">
        <is>
          <t>AZC8038</t>
        </is>
      </c>
      <c r="N38" s="3" t="inlineStr">
        <is>
          <t>DOUGLAS PATRICK DOS SANTOS</t>
        </is>
      </c>
      <c r="O38" s="3" t="n"/>
      <c r="P38" s="4">
        <f>IF(Tabela1[[#This Row],[vencimento]]="","",TEXT(Tabela1[[#This Row],[vencimento]],"mmmm"))</f>
        <v/>
      </c>
    </row>
    <row r="39" ht="15.75" customHeight="1" s="38" thickBot="1">
      <c r="A39" s="1" t="inlineStr">
        <is>
          <t>126200-1A 8015741</t>
        </is>
      </c>
      <c r="B39" s="2" t="n">
        <v>44700</v>
      </c>
      <c r="C39" s="3" t="inlineStr">
        <is>
          <t>50020 - Multa, por não identificação do condutor infrator, imposta a pessoa jurídica (Art 257 do CTB)</t>
        </is>
      </c>
      <c r="D39" s="3" t="inlineStr">
        <is>
          <t>05h41</t>
        </is>
      </c>
      <c r="E39" s="3" t="inlineStr">
        <is>
          <t>SP 021 KM 095 METROS 700</t>
        </is>
      </c>
      <c r="F39" s="43" t="n">
        <v>104.13</v>
      </c>
      <c r="G39" s="3" t="inlineStr">
        <is>
          <t>DER - SP</t>
        </is>
      </c>
      <c r="H39" s="3" t="inlineStr">
        <is>
          <t>Imposto</t>
        </is>
      </c>
      <c r="I39" s="3" t="inlineStr">
        <is>
          <t>multa</t>
        </is>
      </c>
      <c r="J39" s="3" t="n">
        <v>104.13</v>
      </c>
      <c r="K39" s="2" t="n">
        <v>44872</v>
      </c>
      <c r="L39" s="3" t="n"/>
      <c r="M39" s="3" t="inlineStr">
        <is>
          <t>AXK3540</t>
        </is>
      </c>
      <c r="N39" s="3" t="n"/>
      <c r="O39" s="3" t="n"/>
      <c r="P39" s="4">
        <f>IF(Tabela1[[#This Row],[vencimento]]="","",TEXT(Tabela1[[#This Row],[vencimento]],"mmmm"))</f>
        <v/>
      </c>
    </row>
    <row r="40" ht="15.75" customHeight="1" s="38" thickBot="1">
      <c r="A40" s="1" t="inlineStr">
        <is>
          <t>126200-1A 8138341</t>
        </is>
      </c>
      <c r="B40" s="2" t="n">
        <v>44700</v>
      </c>
      <c r="C40" s="3" t="inlineStr">
        <is>
          <t>50020 - Multa, por não identificação do condutor infrator, imposta a pessoa jurídica (Art 257 do CTB)</t>
        </is>
      </c>
      <c r="D40" s="3" t="inlineStr">
        <is>
          <t>05h49</t>
        </is>
      </c>
      <c r="E40" s="3" t="inlineStr">
        <is>
          <t>SP 280 KM 014 METROS 000</t>
        </is>
      </c>
      <c r="F40" s="45" t="n">
        <v>156.18</v>
      </c>
      <c r="G40" s="3" t="inlineStr">
        <is>
          <t>DER - SP</t>
        </is>
      </c>
      <c r="H40" s="3" t="inlineStr">
        <is>
          <t>Imposto</t>
        </is>
      </c>
      <c r="I40" s="3" t="inlineStr">
        <is>
          <t>multa</t>
        </is>
      </c>
      <c r="J40" s="3" t="n">
        <v>156.18</v>
      </c>
      <c r="K40" s="2" t="n">
        <v>44866</v>
      </c>
      <c r="L40" s="3" t="n"/>
      <c r="M40" s="3" t="inlineStr">
        <is>
          <t>RHH3E54</t>
        </is>
      </c>
      <c r="N40" s="3" t="n"/>
      <c r="O40" s="3" t="n"/>
      <c r="P40" s="4">
        <f>IF(Tabela1[[#This Row],[vencimento]]="","",TEXT(Tabela1[[#This Row],[vencimento]],"mmmm"))</f>
        <v/>
      </c>
    </row>
    <row r="41" hidden="1" ht="15.75" customHeight="1" s="38" thickBot="1">
      <c r="A41" s="1" t="inlineStr">
        <is>
          <t>126200-1O 4361417</t>
        </is>
      </c>
      <c r="B41" s="2" t="n">
        <v>44717</v>
      </c>
      <c r="C41" s="3" t="inlineStr">
        <is>
          <t>74550 - Transitar veloc sup máx permitida em até 20% (Art 218, I do CTB)</t>
        </is>
      </c>
      <c r="D41" s="3" t="inlineStr">
        <is>
          <t>23h56</t>
        </is>
      </c>
      <c r="E41" s="3" t="inlineStr">
        <is>
          <t>SP 330 KM 105 METROS 500</t>
        </is>
      </c>
      <c r="F41" s="43" t="n">
        <v>104.13</v>
      </c>
      <c r="G41" s="3" t="inlineStr">
        <is>
          <t>DER - SP</t>
        </is>
      </c>
      <c r="H41" s="3" t="inlineStr">
        <is>
          <t>Imposto</t>
        </is>
      </c>
      <c r="I41" s="3" t="inlineStr">
        <is>
          <t>multa</t>
        </is>
      </c>
      <c r="J41" s="3" t="n">
        <v>104.13</v>
      </c>
      <c r="K41" s="2" t="n">
        <v>44874</v>
      </c>
      <c r="L41" s="3" t="n"/>
      <c r="M41" s="3" t="inlineStr">
        <is>
          <t>AZC8038</t>
        </is>
      </c>
      <c r="N41" s="3" t="inlineStr">
        <is>
          <t>DOUGLAS PATRICK DOS SANTOS</t>
        </is>
      </c>
      <c r="O41" s="3" t="n"/>
      <c r="P41" s="4">
        <f>IF(Tabela1[[#This Row],[vencimento]]="","",TEXT(Tabela1[[#This Row],[vencimento]],"mmmm"))</f>
        <v/>
      </c>
    </row>
    <row r="42" hidden="1" ht="15.75" customHeight="1" s="38" thickBot="1">
      <c r="A42" s="1" t="inlineStr">
        <is>
          <t>126200-1DA3951651</t>
        </is>
      </c>
      <c r="B42" s="2" t="n">
        <v>44721</v>
      </c>
      <c r="C42" s="3" t="inlineStr">
        <is>
          <t>57110 - Deixar de conservar nas faixas da direita o veículo lento e de maior porte (Art 185, II do CTB)</t>
        </is>
      </c>
      <c r="D42" s="3" t="inlineStr">
        <is>
          <t>10h19</t>
        </is>
      </c>
      <c r="E42" s="3" t="inlineStr">
        <is>
          <t>SP 021 KM 028 METROS 200</t>
        </is>
      </c>
      <c r="F42" s="43" t="n">
        <v>104.13</v>
      </c>
      <c r="G42" s="3" t="inlineStr">
        <is>
          <t>DER - SP</t>
        </is>
      </c>
      <c r="H42" s="3" t="inlineStr">
        <is>
          <t>Imposto</t>
        </is>
      </c>
      <c r="I42" s="3" t="inlineStr">
        <is>
          <t>multa</t>
        </is>
      </c>
      <c r="J42" s="3" t="n">
        <v>104.13</v>
      </c>
      <c r="K42" s="2" t="n">
        <v>44872</v>
      </c>
      <c r="L42" s="3" t="n"/>
      <c r="M42" s="3" t="inlineStr">
        <is>
          <t>AZC8038</t>
        </is>
      </c>
      <c r="N42" s="3" t="inlineStr">
        <is>
          <t>DOUGLAS PATRICK DOS SANTOS</t>
        </is>
      </c>
      <c r="O42" s="3" t="n"/>
      <c r="P42" s="4">
        <f>IF(Tabela1[[#This Row],[vencimento]]="","",TEXT(Tabela1[[#This Row],[vencimento]],"mmmm"))</f>
        <v/>
      </c>
    </row>
    <row r="43" ht="15.75" customHeight="1" s="38" thickBot="1">
      <c r="A43" s="1" t="inlineStr">
        <is>
          <t>126200-1A 8329801</t>
        </is>
      </c>
      <c r="B43" s="2" t="n">
        <v>44703</v>
      </c>
      <c r="C43" s="3" t="inlineStr">
        <is>
          <t>50020 - Multa, por não identificação do condutor infrator, imposta a pessoa jurídica (Art 257 do CTB)</t>
        </is>
      </c>
      <c r="D43" s="3" t="inlineStr">
        <is>
          <t>05h39</t>
        </is>
      </c>
      <c r="E43" s="3" t="inlineStr">
        <is>
          <t>SP 310 KM 217 METROS 000</t>
        </is>
      </c>
      <c r="F43" s="43" t="n">
        <v>104.13</v>
      </c>
      <c r="G43" s="3" t="inlineStr">
        <is>
          <t>DER - SP</t>
        </is>
      </c>
      <c r="H43" s="3" t="inlineStr">
        <is>
          <t>Imposto</t>
        </is>
      </c>
      <c r="I43" s="3" t="inlineStr">
        <is>
          <t>multa</t>
        </is>
      </c>
      <c r="J43" s="3" t="n">
        <v>104.13</v>
      </c>
      <c r="K43" s="2" t="n">
        <v>44874</v>
      </c>
      <c r="L43" s="3" t="n"/>
      <c r="M43" s="3" t="inlineStr">
        <is>
          <t>ATU3446</t>
        </is>
      </c>
      <c r="N43" s="3" t="n"/>
      <c r="O43" s="3" t="n"/>
      <c r="P43" s="4">
        <f>IF(Tabela1[[#This Row],[vencimento]]="","",TEXT(Tabela1[[#This Row],[vencimento]],"mmmm"))</f>
        <v/>
      </c>
    </row>
    <row r="44" hidden="1" ht="15.75" customHeight="1" s="38" thickBot="1">
      <c r="A44" s="1" t="inlineStr">
        <is>
          <t>126200-1DA7518251</t>
        </is>
      </c>
      <c r="B44" s="2" t="n">
        <v>44774</v>
      </c>
      <c r="C44" s="3" t="inlineStr">
        <is>
          <t>55680 - Estacionar local/horário de estacionamento e parada proibidos pela sinalização (Art 181, XIX do CTB)</t>
        </is>
      </c>
      <c r="D44" s="3" t="inlineStr">
        <is>
          <t>04h35</t>
        </is>
      </c>
      <c r="E44" s="3" t="inlineStr">
        <is>
          <t>SP 348 KM 028 METROS 200</t>
        </is>
      </c>
      <c r="F44" s="45" t="n">
        <v>156.18</v>
      </c>
      <c r="G44" s="3" t="inlineStr">
        <is>
          <t>DER - SP</t>
        </is>
      </c>
      <c r="H44" s="3" t="inlineStr">
        <is>
          <t>Imposto</t>
        </is>
      </c>
      <c r="I44" s="3" t="inlineStr">
        <is>
          <t>multa</t>
        </is>
      </c>
      <c r="J44" s="3" t="n">
        <v>156.18</v>
      </c>
      <c r="K44" s="2" t="n">
        <v>44873</v>
      </c>
      <c r="L44" s="3" t="n"/>
      <c r="M44" s="3" t="inlineStr">
        <is>
          <t>AZC8038</t>
        </is>
      </c>
      <c r="N44" s="3" t="inlineStr">
        <is>
          <t>DOUGLAS PATRICK DOS SANTOS</t>
        </is>
      </c>
      <c r="O44" s="3" t="n"/>
      <c r="P44" s="4">
        <f>IF(Tabela1[[#This Row],[vencimento]]="","",TEXT(Tabela1[[#This Row],[vencimento]],"mmmm"))</f>
        <v/>
      </c>
    </row>
    <row r="45" ht="15.75" customHeight="1" s="38" thickBot="1">
      <c r="A45" s="1" t="inlineStr">
        <is>
          <t>126200-1A 8437081</t>
        </is>
      </c>
      <c r="B45" s="2" t="n">
        <v>44706</v>
      </c>
      <c r="C45" s="3" t="inlineStr">
        <is>
          <t>50020 - Multa, por não identificação do condutor infrator, imposta a pessoa jurídica (Art 257 do CTB)</t>
        </is>
      </c>
      <c r="D45" s="3" t="inlineStr">
        <is>
          <t>05h28</t>
        </is>
      </c>
      <c r="E45" s="3" t="inlineStr">
        <is>
          <t>SPD 029/021 KM 000 METROS 800</t>
        </is>
      </c>
      <c r="F45" s="43" t="n">
        <v>104.13</v>
      </c>
      <c r="G45" s="3" t="inlineStr">
        <is>
          <t>DER - SP</t>
        </is>
      </c>
      <c r="H45" s="3" t="inlineStr">
        <is>
          <t>Imposto</t>
        </is>
      </c>
      <c r="I45" s="3" t="inlineStr">
        <is>
          <t>multa</t>
        </is>
      </c>
      <c r="J45" s="3" t="n">
        <v>104.13</v>
      </c>
      <c r="K45" s="2" t="n">
        <v>44874</v>
      </c>
      <c r="L45" s="3" t="n"/>
      <c r="M45" s="3" t="inlineStr">
        <is>
          <t>EZT8G78</t>
        </is>
      </c>
      <c r="N45" s="3" t="n"/>
      <c r="O45" s="3" t="n"/>
      <c r="P45" s="4">
        <f>IF(Tabela1[[#This Row],[vencimento]]="","",TEXT(Tabela1[[#This Row],[vencimento]],"mmmm"))</f>
        <v/>
      </c>
    </row>
    <row r="46" ht="15.75" customHeight="1" s="38" thickBot="1">
      <c r="A46" s="1" t="inlineStr">
        <is>
          <t>126200-1A 8373521</t>
        </is>
      </c>
      <c r="B46" s="2" t="n">
        <v>44706</v>
      </c>
      <c r="C46" s="3" t="inlineStr">
        <is>
          <t>50020 - Multa, por não identificação do condutor infrator, imposta a pessoa jurídica (Art 257 do CTB)</t>
        </is>
      </c>
      <c r="D46" s="3" t="inlineStr">
        <is>
          <t>05h26</t>
        </is>
      </c>
      <c r="E46" s="3" t="inlineStr">
        <is>
          <t>SP 330 KM 208 METROS 000</t>
        </is>
      </c>
      <c r="F46" s="43" t="n">
        <v>104.13</v>
      </c>
      <c r="G46" s="3" t="inlineStr">
        <is>
          <t>DER - SP</t>
        </is>
      </c>
      <c r="H46" s="3" t="inlineStr">
        <is>
          <t>Imposto</t>
        </is>
      </c>
      <c r="I46" s="3" t="inlineStr">
        <is>
          <t>multa</t>
        </is>
      </c>
      <c r="J46" s="3" t="n">
        <v>104.13</v>
      </c>
      <c r="K46" s="2" t="n">
        <v>44879</v>
      </c>
      <c r="L46" s="3" t="n"/>
      <c r="M46" s="3" t="inlineStr">
        <is>
          <t>PRT8J85</t>
        </is>
      </c>
      <c r="N46" s="3" t="n"/>
      <c r="O46" s="3" t="n"/>
      <c r="P46" s="4">
        <f>IF(Tabela1[[#This Row],[vencimento]]="","",TEXT(Tabela1[[#This Row],[vencimento]],"mmmm"))</f>
        <v/>
      </c>
    </row>
    <row r="47" hidden="1" ht="15.75" customHeight="1" s="38" thickBot="1">
      <c r="A47" s="1" t="inlineStr">
        <is>
          <t>126200-1P 7236497</t>
        </is>
      </c>
      <c r="B47" s="2" t="n">
        <v>44824</v>
      </c>
      <c r="C47" s="3" t="inlineStr">
        <is>
          <t>74550 - Transitar veloc sup máx permitida em até 20% (Art 218, I do CTB)</t>
        </is>
      </c>
      <c r="D47" s="3" t="inlineStr">
        <is>
          <t>17h00</t>
        </is>
      </c>
      <c r="E47" s="3" t="inlineStr">
        <is>
          <t>SP 065 KM 038 METROS 000</t>
        </is>
      </c>
      <c r="F47" s="43" t="n">
        <v>104.13</v>
      </c>
      <c r="G47" s="3" t="inlineStr">
        <is>
          <t>DER - SP</t>
        </is>
      </c>
      <c r="H47" s="3" t="inlineStr">
        <is>
          <t>Notificado</t>
        </is>
      </c>
      <c r="I47" s="3" t="inlineStr">
        <is>
          <t>autuacao</t>
        </is>
      </c>
      <c r="J47" s="3" t="n">
        <v>104.13</v>
      </c>
      <c r="K47" s="3" t="n"/>
      <c r="L47" s="3" t="n"/>
      <c r="M47" s="3" t="inlineStr">
        <is>
          <t>AZC8038</t>
        </is>
      </c>
      <c r="N47" s="3" t="inlineStr">
        <is>
          <t>JOVENIR ALVES DOS SANTOS</t>
        </is>
      </c>
      <c r="O47" s="3" t="n"/>
      <c r="P47" s="4">
        <f>IF(Tabela1[[#This Row],[vencimento]]="","",TEXT(Tabela1[[#This Row],[vencimento]],"mmmm"))</f>
        <v/>
      </c>
    </row>
    <row r="48" ht="15.75" customHeight="1" s="38" thickBot="1">
      <c r="A48" s="1" t="inlineStr">
        <is>
          <t>126200-1A 8577981</t>
        </is>
      </c>
      <c r="B48" s="2" t="n">
        <v>44708</v>
      </c>
      <c r="C48" s="3" t="inlineStr">
        <is>
          <t>50020 - Multa, por não identificação do condutor infrator, imposta a pessoa jurídica (Art 257 do CTB)</t>
        </is>
      </c>
      <c r="D48" s="3" t="inlineStr">
        <is>
          <t>05h32</t>
        </is>
      </c>
      <c r="E48" s="3" t="inlineStr">
        <is>
          <t>SP 348 KM 123 METROS 850</t>
        </is>
      </c>
      <c r="F48" s="43" t="n">
        <v>104.13</v>
      </c>
      <c r="G48" s="3" t="inlineStr">
        <is>
          <t>DER - SP</t>
        </is>
      </c>
      <c r="H48" s="3" t="inlineStr">
        <is>
          <t>Imposto</t>
        </is>
      </c>
      <c r="I48" s="3" t="inlineStr">
        <is>
          <t>multa</t>
        </is>
      </c>
      <c r="J48" s="3" t="n">
        <v>104.13</v>
      </c>
      <c r="K48" s="2" t="n">
        <v>44866</v>
      </c>
      <c r="L48" s="3" t="n"/>
      <c r="M48" s="3" t="inlineStr">
        <is>
          <t>AXK3540</t>
        </is>
      </c>
      <c r="N48" s="3" t="n"/>
      <c r="O48" s="3" t="n"/>
      <c r="P48" s="4">
        <f>IF(Tabela1[[#This Row],[vencimento]]="","",TEXT(Tabela1[[#This Row],[vencimento]],"mmmm"))</f>
        <v/>
      </c>
    </row>
    <row r="49" hidden="1" ht="15.75" customHeight="1" s="38" thickBot="1">
      <c r="A49" s="1" t="inlineStr">
        <is>
          <t>000100-T565167138</t>
        </is>
      </c>
      <c r="B49" s="2" t="n">
        <v>44547</v>
      </c>
      <c r="C49" s="3" t="inlineStr">
        <is>
          <t>68070 - Transitar c/ veíc derramando/lançando/arrastando qq objeto com risco de acidente (Art 231, II C do CTB)</t>
        </is>
      </c>
      <c r="D49" s="3" t="inlineStr">
        <is>
          <t>16h53</t>
        </is>
      </c>
      <c r="E49" s="3" t="inlineStr">
        <is>
          <t>BR-153 KM-173 UF-SP</t>
        </is>
      </c>
      <c r="F49" s="48" t="n">
        <v>296.4</v>
      </c>
      <c r="G49" s="3" t="inlineStr">
        <is>
          <t>POLICIA RODOV. FEDERAL</t>
        </is>
      </c>
      <c r="H49" s="3" t="inlineStr">
        <is>
          <t>Imposto</t>
        </is>
      </c>
      <c r="I49" s="3" t="inlineStr">
        <is>
          <t>multa</t>
        </is>
      </c>
      <c r="J49" s="3" t="n">
        <v>296.4</v>
      </c>
      <c r="K49" s="2" t="n">
        <v>44817</v>
      </c>
      <c r="L49" s="3" t="n"/>
      <c r="M49" s="3" t="inlineStr">
        <is>
          <t>BAJ5223</t>
        </is>
      </c>
      <c r="N49" s="3" t="inlineStr">
        <is>
          <t>CARLSO EDUARDO</t>
        </is>
      </c>
      <c r="O49" s="3" t="n"/>
      <c r="P49" s="4">
        <f>IF(Tabela1[[#This Row],[vencimento]]="","",TEXT(Tabela1[[#This Row],[vencimento]],"mmmm"))</f>
        <v/>
      </c>
    </row>
    <row r="50" ht="15.75" customHeight="1" s="38" thickBot="1">
      <c r="A50" s="1" t="inlineStr">
        <is>
          <t>126200-1A 8554971</t>
        </is>
      </c>
      <c r="B50" s="2" t="n">
        <v>44708</v>
      </c>
      <c r="C50" s="3" t="inlineStr">
        <is>
          <t>50020 - Multa, por não identificação do condutor infrator, imposta a pessoa jurídica (Art 257 do CTB)</t>
        </is>
      </c>
      <c r="D50" s="3" t="inlineStr">
        <is>
          <t>05h32</t>
        </is>
      </c>
      <c r="E50" s="3" t="inlineStr">
        <is>
          <t>SP 330 KM 405 METROS 000</t>
        </is>
      </c>
      <c r="F50" s="43" t="n">
        <v>104.13</v>
      </c>
      <c r="G50" s="3" t="inlineStr">
        <is>
          <t>DER - SP</t>
        </is>
      </c>
      <c r="H50" s="3" t="inlineStr">
        <is>
          <t>Imposto</t>
        </is>
      </c>
      <c r="I50" s="3" t="inlineStr">
        <is>
          <t>multa</t>
        </is>
      </c>
      <c r="J50" s="3" t="n">
        <v>104.13</v>
      </c>
      <c r="K50" s="2" t="n">
        <v>44879</v>
      </c>
      <c r="L50" s="3" t="n"/>
      <c r="M50" s="3" t="inlineStr">
        <is>
          <t>EZT8G78</t>
        </is>
      </c>
      <c r="N50" s="3" t="n"/>
      <c r="O50" s="3" t="n"/>
      <c r="P50" s="4">
        <f>IF(Tabela1[[#This Row],[vencimento]]="","",TEXT(Tabela1[[#This Row],[vencimento]],"mmmm"))</f>
        <v/>
      </c>
    </row>
    <row r="51" hidden="1" ht="15.75" customHeight="1" s="38" thickBot="1">
      <c r="A51" s="1" t="inlineStr">
        <is>
          <t>126200-1DA2357841</t>
        </is>
      </c>
      <c r="B51" s="2" t="n">
        <v>44700</v>
      </c>
      <c r="C51" s="3" t="inlineStr">
        <is>
          <t>66450 - Conduzir o veículo com equip obrigatório em desacordo com o estab pelo Contran (Art 230, X do CTB)</t>
        </is>
      </c>
      <c r="D51" s="3" t="inlineStr">
        <is>
          <t>19h10</t>
        </is>
      </c>
      <c r="E51" s="3" t="inlineStr">
        <is>
          <t>SP 333 KM 171 METROS 000</t>
        </is>
      </c>
      <c r="F51" s="45" t="n">
        <v>156.18</v>
      </c>
      <c r="G51" s="3" t="inlineStr">
        <is>
          <t>DER - SP</t>
        </is>
      </c>
      <c r="H51" s="3" t="inlineStr">
        <is>
          <t>Imposto</t>
        </is>
      </c>
      <c r="I51" s="3" t="inlineStr">
        <is>
          <t>multa</t>
        </is>
      </c>
      <c r="J51" s="3" t="n">
        <v>156.18</v>
      </c>
      <c r="K51" s="2" t="n">
        <v>44879</v>
      </c>
      <c r="L51" s="3" t="n"/>
      <c r="M51" s="3" t="inlineStr">
        <is>
          <t>BAJ5223</t>
        </is>
      </c>
      <c r="N51" s="3" t="inlineStr">
        <is>
          <t>ADRIANO MARIANO DE ARAUJO</t>
        </is>
      </c>
      <c r="O51" s="3" t="n"/>
      <c r="P51" s="4">
        <f>IF(Tabela1[[#This Row],[vencimento]]="","",TEXT(Tabela1[[#This Row],[vencimento]],"mmmm"))</f>
        <v/>
      </c>
    </row>
    <row r="52" hidden="1" ht="15.75" customHeight="1" s="38" thickBot="1">
      <c r="A52" s="1" t="inlineStr">
        <is>
          <t>000100-T565167111</t>
        </is>
      </c>
      <c r="B52" s="2" t="n">
        <v>44547</v>
      </c>
      <c r="C52" s="3" t="inlineStr">
        <is>
          <t>76410 - Cond veíc exig hab C, D ou E sem ex toxic prev no §2 art 148-A, após 30d do venc (Art 165-B do CTB)</t>
        </is>
      </c>
      <c r="D52" s="3" t="inlineStr">
        <is>
          <t>16h53</t>
        </is>
      </c>
      <c r="E52" s="3" t="inlineStr">
        <is>
          <t>BR-153 KM-173 UF-SP</t>
        </is>
      </c>
      <c r="F52" s="49" t="n">
        <v>1482.02</v>
      </c>
      <c r="G52" s="3" t="inlineStr">
        <is>
          <t>POLICIA RODOV. FEDERAL</t>
        </is>
      </c>
      <c r="H52" s="3" t="inlineStr">
        <is>
          <t>Imposto</t>
        </is>
      </c>
      <c r="I52" s="3" t="inlineStr">
        <is>
          <t>multa</t>
        </is>
      </c>
      <c r="J52" s="9" t="n">
        <v>1482.02</v>
      </c>
      <c r="K52" s="2" t="n">
        <v>44817</v>
      </c>
      <c r="L52" s="5" t="inlineStr">
        <is>
          <t>https://storage.googleapis.com/infosimples-api-tmp-files/api/detran/pr/multas-descritivos/20221014192148/4ORDvIiZY500aWCxB8GiFxPs-mXP-d4P/ee8b7db654ee346475164d72dc029390_5_7no.html</t>
        </is>
      </c>
      <c r="M52" s="3" t="inlineStr">
        <is>
          <t>BAJ5223</t>
        </is>
      </c>
      <c r="N52" s="3" t="inlineStr">
        <is>
          <t>CARLSO EDUARDO</t>
        </is>
      </c>
      <c r="O52" s="3" t="n"/>
      <c r="P52" s="4">
        <f>IF(Tabela1[[#This Row],[vencimento]]="","",TEXT(Tabela1[[#This Row],[vencimento]],"mmmm"))</f>
        <v/>
      </c>
    </row>
    <row r="53" hidden="1" ht="15.75" customHeight="1" s="38" thickBot="1">
      <c r="A53" s="1" t="inlineStr">
        <is>
          <t>000100-T565167127</t>
        </is>
      </c>
      <c r="B53" s="2" t="n">
        <v>44547</v>
      </c>
      <c r="C53" s="3" t="inlineStr">
        <is>
          <t>67000 - Conduzir veíc com vidro total/parcialmente coberto por película, painéis/pintura (Art 230, XVI do CTB)</t>
        </is>
      </c>
      <c r="D53" s="3" t="inlineStr">
        <is>
          <t>16h53</t>
        </is>
      </c>
      <c r="E53" s="3" t="inlineStr">
        <is>
          <t>BR-153 KM-173 UF-SP</t>
        </is>
      </c>
      <c r="F53" s="41" t="n">
        <v>197.18</v>
      </c>
      <c r="G53" s="3" t="inlineStr">
        <is>
          <t>POLICIA RODOV. FEDERAL</t>
        </is>
      </c>
      <c r="H53" s="3" t="inlineStr">
        <is>
          <t>Imposto</t>
        </is>
      </c>
      <c r="I53" s="3" t="inlineStr">
        <is>
          <t>multa</t>
        </is>
      </c>
      <c r="J53" s="3" t="n">
        <v>197.18</v>
      </c>
      <c r="K53" s="2" t="n">
        <v>44817</v>
      </c>
      <c r="L53" s="3" t="n"/>
      <c r="M53" s="3" t="inlineStr">
        <is>
          <t>BAJ5223</t>
        </is>
      </c>
      <c r="N53" s="3" t="inlineStr">
        <is>
          <t>CARLSO EDUARDO</t>
        </is>
      </c>
      <c r="O53" s="3" t="n"/>
      <c r="P53" s="4">
        <f>IF(Tabela1[[#This Row],[vencimento]]="","",TEXT(Tabela1[[#This Row],[vencimento]],"mmmm"))</f>
        <v/>
      </c>
    </row>
    <row r="54" ht="15.75" customHeight="1" s="38" thickBot="1">
      <c r="A54" s="1" t="inlineStr">
        <is>
          <t>126200-1A 8653691</t>
        </is>
      </c>
      <c r="B54" s="2" t="n">
        <v>44709</v>
      </c>
      <c r="C54" s="3" t="inlineStr">
        <is>
          <t>50020 - Multa, por não identificação do condutor infrator, imposta a pessoa jurídica (Art 257 do CTB)</t>
        </is>
      </c>
      <c r="D54" s="3" t="inlineStr">
        <is>
          <t>05h28</t>
        </is>
      </c>
      <c r="E54" s="3" t="inlineStr">
        <is>
          <t>SP 021 KM 045 METROS 200</t>
        </is>
      </c>
      <c r="F54" s="43" t="n">
        <v>104.13</v>
      </c>
      <c r="G54" s="3" t="inlineStr">
        <is>
          <t>DER - SP</t>
        </is>
      </c>
      <c r="H54" s="3" t="inlineStr">
        <is>
          <t>Imposto</t>
        </is>
      </c>
      <c r="I54" s="3" t="inlineStr">
        <is>
          <t>multa</t>
        </is>
      </c>
      <c r="J54" s="3" t="n">
        <v>104.13</v>
      </c>
      <c r="K54" s="2" t="n">
        <v>44866</v>
      </c>
      <c r="L54" s="5" t="inlineStr">
        <is>
          <t>https://storage.googleapis.com/infosimples-api-tmp-files/api/detran/pr/multas-descritivos/20221015094156/4CTvoMk56CSZvzM_QteIMvRfkBBSBbl6/7297868f2616cac7e822459d697bb187_4_w6Y.html</t>
        </is>
      </c>
      <c r="M54" s="3" t="inlineStr">
        <is>
          <t>EYW7157</t>
        </is>
      </c>
      <c r="N54" s="3" t="n"/>
      <c r="O54" s="3" t="n"/>
      <c r="P54" s="4">
        <f>IF(Tabela1[[#This Row],[vencimento]]="","",TEXT(Tabela1[[#This Row],[vencimento]],"mmmm"))</f>
        <v/>
      </c>
    </row>
    <row r="55" ht="15.75" customHeight="1" s="38" thickBot="1">
      <c r="A55" s="1" t="inlineStr">
        <is>
          <t>126200-1A 9168391</t>
        </is>
      </c>
      <c r="B55" s="2" t="n">
        <v>44713</v>
      </c>
      <c r="C55" s="3" t="inlineStr">
        <is>
          <t>50020 - Multa, por não identificação do condutor infrator, imposta a pessoa jurídica (Art 257 do CTB)</t>
        </is>
      </c>
      <c r="D55" s="3" t="inlineStr">
        <is>
          <t>05h55</t>
        </is>
      </c>
      <c r="E55" s="3" t="inlineStr">
        <is>
          <t>SP 348 KM 131 METROS 692</t>
        </is>
      </c>
      <c r="F55" s="43" t="n">
        <v>104.13</v>
      </c>
      <c r="G55" s="3" t="inlineStr">
        <is>
          <t>DER - SP</t>
        </is>
      </c>
      <c r="H55" s="3" t="inlineStr">
        <is>
          <t>Imposto</t>
        </is>
      </c>
      <c r="I55" s="3" t="inlineStr">
        <is>
          <t>multa</t>
        </is>
      </c>
      <c r="J55" s="3" t="n">
        <v>104.13</v>
      </c>
      <c r="K55" s="2" t="n">
        <v>44866</v>
      </c>
      <c r="L55" s="3" t="n"/>
      <c r="M55" s="3" t="inlineStr">
        <is>
          <t>ATU3446</t>
        </is>
      </c>
      <c r="N55" s="3" t="n"/>
      <c r="O55" s="3" t="n"/>
      <c r="P55" s="4">
        <f>IF(Tabela1[[#This Row],[vencimento]]="","",TEXT(Tabela1[[#This Row],[vencimento]],"mmmm"))</f>
        <v/>
      </c>
    </row>
    <row r="56" hidden="1" ht="15.75" customHeight="1" s="38" thickBot="1">
      <c r="A56" s="1" t="inlineStr">
        <is>
          <t>000100-T564158867</t>
        </is>
      </c>
      <c r="B56" s="2" t="n">
        <v>44553</v>
      </c>
      <c r="C56" s="3" t="inlineStr">
        <is>
          <t>58350 - Desobedecer as ordens emanadas da autorid compet de trânsito ou de seus agentes (Art 195 do CTB)</t>
        </is>
      </c>
      <c r="D56" s="3" t="inlineStr">
        <is>
          <t>00h00</t>
        </is>
      </c>
      <c r="E56" s="3" t="inlineStr">
        <is>
          <t>BR-153 KM-259 UF-SP</t>
        </is>
      </c>
      <c r="F56" s="41" t="n">
        <v>197.18</v>
      </c>
      <c r="G56" s="3" t="inlineStr">
        <is>
          <t>POLICIA RODOV. FEDERAL</t>
        </is>
      </c>
      <c r="H56" s="3" t="inlineStr">
        <is>
          <t>Imposto</t>
        </is>
      </c>
      <c r="I56" s="3" t="inlineStr">
        <is>
          <t>multa</t>
        </is>
      </c>
      <c r="J56" s="3" t="n">
        <v>197.18</v>
      </c>
      <c r="K56" s="2" t="n">
        <v>44824</v>
      </c>
      <c r="L56" s="3" t="n"/>
      <c r="M56" s="3" t="inlineStr">
        <is>
          <t>BAJ5223</t>
        </is>
      </c>
      <c r="N56" s="3" t="inlineStr">
        <is>
          <t>CARLSO EDUARDO</t>
        </is>
      </c>
      <c r="O56" s="3" t="n"/>
      <c r="P56" s="4">
        <f>IF(Tabela1[[#This Row],[vencimento]]="","",TEXT(Tabela1[[#This Row],[vencimento]],"mmmm"))</f>
        <v/>
      </c>
    </row>
    <row r="57" hidden="1" ht="15.75" customHeight="1" s="38" thickBot="1">
      <c r="A57" s="1" t="inlineStr">
        <is>
          <t>126200-1DA2357831</t>
        </is>
      </c>
      <c r="B57" s="2" t="n">
        <v>44700</v>
      </c>
      <c r="C57" s="3" t="inlineStr">
        <is>
          <t>59670 - Ultrapassar pela contramão linha de divisão de fluxos opostos, contínua amarela (Art 203, V do CTB)</t>
        </is>
      </c>
      <c r="D57" s="3" t="inlineStr">
        <is>
          <t>19h09</t>
        </is>
      </c>
      <c r="E57" s="3" t="inlineStr">
        <is>
          <t>SP 333 KM 169 METROS 800</t>
        </is>
      </c>
      <c r="F57" s="50" t="n">
        <v>1173.88</v>
      </c>
      <c r="G57" s="3" t="inlineStr">
        <is>
          <t>DER - SP</t>
        </is>
      </c>
      <c r="H57" s="3" t="inlineStr">
        <is>
          <t>Imposto</t>
        </is>
      </c>
      <c r="I57" s="3" t="inlineStr">
        <is>
          <t>multa</t>
        </is>
      </c>
      <c r="J57" s="9" t="n">
        <v>1173.88</v>
      </c>
      <c r="K57" s="2" t="n">
        <v>44874</v>
      </c>
      <c r="L57" s="5" t="inlineStr">
        <is>
          <t>https://storage.googleapis.com/infosimples-api-tmp-files/api/detran/pr/multas-descritivos/20221014192149/yteclcdzym24MFHa14slEWrdi6H8TaBW/ee8b7db654ee346475164d72dc029390_9_tpY.html</t>
        </is>
      </c>
      <c r="M57" s="3" t="inlineStr">
        <is>
          <t>BAJ5223</t>
        </is>
      </c>
      <c r="N57" s="3" t="inlineStr">
        <is>
          <t>ADRIANO MARIANO DE ARAUJO</t>
        </is>
      </c>
      <c r="O57" s="3" t="n"/>
      <c r="P57" s="4">
        <f>IF(Tabela1[[#This Row],[vencimento]]="","",TEXT(Tabela1[[#This Row],[vencimento]],"mmmm"))</f>
        <v/>
      </c>
    </row>
    <row r="58" hidden="1" ht="15.75" customHeight="1" s="38" thickBot="1">
      <c r="A58" s="1" t="inlineStr">
        <is>
          <t>108200-RV01741474</t>
        </is>
      </c>
      <c r="B58" s="2" t="n">
        <v>44768</v>
      </c>
      <c r="C58" s="3" t="inlineStr">
        <is>
          <t>74630 - Transitar veloc sup máx permitida em mais de 20% até 50% (Art 218, II do CTB)</t>
        </is>
      </c>
      <c r="D58" s="3" t="inlineStr">
        <is>
          <t>14h25</t>
        </is>
      </c>
      <c r="E58" s="3" t="inlineStr">
        <is>
          <t>ROD ES-264 KM 121,1 SANTA MARIA DE JETIBA ES SENTIDO SANTA M. DE JETIBA FAIXA 1</t>
        </is>
      </c>
      <c r="F58" s="45" t="n">
        <v>156.18</v>
      </c>
      <c r="G58" s="3" t="inlineStr">
        <is>
          <t>DER - ES</t>
        </is>
      </c>
      <c r="H58" s="3" t="inlineStr">
        <is>
          <t>Notificado</t>
        </is>
      </c>
      <c r="I58" s="3" t="inlineStr">
        <is>
          <t>autuacao</t>
        </is>
      </c>
      <c r="J58" s="3" t="n">
        <v>156.18</v>
      </c>
      <c r="K58" s="3" t="n"/>
      <c r="L58" s="3" t="n"/>
      <c r="M58" s="3" t="inlineStr">
        <is>
          <t>BAJ5223</t>
        </is>
      </c>
      <c r="N58" s="3" t="inlineStr">
        <is>
          <t>LUCAS BATISTA BUENO</t>
        </is>
      </c>
      <c r="O58" s="3" t="n"/>
      <c r="P58" s="4">
        <f>IF(Tabela1[[#This Row],[vencimento]]="","",TEXT(Tabela1[[#This Row],[vencimento]],"mmmm"))</f>
        <v/>
      </c>
    </row>
    <row r="59" ht="15.75" customHeight="1" s="38" thickBot="1">
      <c r="A59" s="1" t="inlineStr">
        <is>
          <t>126200-1A 9056451</t>
        </is>
      </c>
      <c r="B59" s="2" t="n">
        <v>44713</v>
      </c>
      <c r="C59" s="3" t="inlineStr">
        <is>
          <t>50020 - Multa, por não identificação do condutor infrator, imposta a pessoa jurídica (Art 257 do CTB)</t>
        </is>
      </c>
      <c r="D59" s="3" t="inlineStr">
        <is>
          <t>05h52</t>
        </is>
      </c>
      <c r="E59" s="3" t="inlineStr">
        <is>
          <t>SP 333 KM 260 METROS 800</t>
        </is>
      </c>
      <c r="F59" s="45" t="n">
        <v>156.18</v>
      </c>
      <c r="G59" s="3" t="inlineStr">
        <is>
          <t>DER - SP</t>
        </is>
      </c>
      <c r="H59" s="3" t="inlineStr">
        <is>
          <t>Imposto</t>
        </is>
      </c>
      <c r="I59" s="3" t="inlineStr">
        <is>
          <t>multa</t>
        </is>
      </c>
      <c r="J59" s="3" t="n">
        <v>156.18</v>
      </c>
      <c r="K59" s="2" t="n">
        <v>44879</v>
      </c>
      <c r="L59" s="3" t="n"/>
      <c r="M59" s="3" t="inlineStr">
        <is>
          <t>ATU3446</t>
        </is>
      </c>
      <c r="N59" s="3" t="n"/>
      <c r="O59" s="3" t="n"/>
      <c r="P59" s="4">
        <f>IF(Tabela1[[#This Row],[vencimento]]="","",TEXT(Tabela1[[#This Row],[vencimento]],"mmmm"))</f>
        <v/>
      </c>
    </row>
    <row r="60" ht="15.75" customHeight="1" s="38" thickBot="1">
      <c r="A60" s="1" t="inlineStr">
        <is>
          <t>126200-1A 9220791</t>
        </is>
      </c>
      <c r="B60" s="2" t="n">
        <v>44714</v>
      </c>
      <c r="C60" s="3" t="inlineStr">
        <is>
          <t>50020 - Multa, por não identificação do condutor infrator, imposta a pessoa jurídica (Art 257 do CTB)</t>
        </is>
      </c>
      <c r="D60" s="3" t="inlineStr">
        <is>
          <t>05h56</t>
        </is>
      </c>
      <c r="E60" s="3" t="inlineStr">
        <is>
          <t>SP 330 KM 281 METROS 000</t>
        </is>
      </c>
      <c r="F60" s="43" t="n">
        <v>104.13</v>
      </c>
      <c r="G60" s="3" t="inlineStr">
        <is>
          <t>DER - SP</t>
        </is>
      </c>
      <c r="H60" s="3" t="inlineStr">
        <is>
          <t>Imposto</t>
        </is>
      </c>
      <c r="I60" s="3" t="inlineStr">
        <is>
          <t>multa</t>
        </is>
      </c>
      <c r="J60" s="3" t="n">
        <v>104.13</v>
      </c>
      <c r="K60" s="2" t="n">
        <v>44872</v>
      </c>
      <c r="L60" s="5" t="inlineStr">
        <is>
          <t>https://storage.googleapis.com/infosimples-api-tmp-files/api/detran/pr/multas-descritivos/20221024134546/oPqDTFOXzJrfHs_rfuzFY-Y9ZckNioZb/1986dea6a1c37dcaf0ae389af1920170_3_cJs.html</t>
        </is>
      </c>
      <c r="M60" s="3" t="inlineStr">
        <is>
          <t>FJG7B82</t>
        </is>
      </c>
      <c r="N60" s="3" t="n"/>
      <c r="O60" s="3" t="n"/>
      <c r="P60" s="4">
        <f>IF(Tabela1[[#This Row],[vencimento]]="","",TEXT(Tabela1[[#This Row],[vencimento]],"mmmm"))</f>
        <v/>
      </c>
    </row>
    <row r="61" ht="15.75" customHeight="1" s="38" thickBot="1">
      <c r="A61" s="1" t="inlineStr">
        <is>
          <t>126200-1A 9215691</t>
        </is>
      </c>
      <c r="B61" s="2" t="n">
        <v>44715</v>
      </c>
      <c r="C61" s="3" t="inlineStr">
        <is>
          <t>50020 - Multa, por não identificação do condutor infrator, imposta a pessoa jurídica (Art 257 do CTB)</t>
        </is>
      </c>
      <c r="D61" s="3" t="inlineStr">
        <is>
          <t>05h56</t>
        </is>
      </c>
      <c r="E61" s="3" t="inlineStr">
        <is>
          <t>SP 348 KM 044 METROS 450</t>
        </is>
      </c>
      <c r="F61" s="43" t="n">
        <v>104.13</v>
      </c>
      <c r="G61" s="3" t="inlineStr">
        <is>
          <t>DER - SP</t>
        </is>
      </c>
      <c r="H61" s="3" t="inlineStr">
        <is>
          <t>Imposto</t>
        </is>
      </c>
      <c r="I61" s="3" t="inlineStr">
        <is>
          <t>multa</t>
        </is>
      </c>
      <c r="J61" s="3" t="n">
        <v>104.13</v>
      </c>
      <c r="K61" s="2" t="n">
        <v>44874</v>
      </c>
      <c r="L61" s="3" t="n"/>
      <c r="M61" s="3" t="inlineStr">
        <is>
          <t>ATU3446</t>
        </is>
      </c>
      <c r="N61" s="3" t="n"/>
      <c r="O61" s="3" t="n"/>
      <c r="P61" s="4">
        <f>IF(Tabela1[[#This Row],[vencimento]]="","",TEXT(Tabela1[[#This Row],[vencimento]],"mmmm"))</f>
        <v/>
      </c>
    </row>
    <row r="62" ht="15.75" customHeight="1" s="38" thickBot="1">
      <c r="A62" s="1" t="inlineStr">
        <is>
          <t>126200-1A 9046211</t>
        </is>
      </c>
      <c r="B62" s="2" t="n">
        <v>44715</v>
      </c>
      <c r="C62" s="3" t="inlineStr">
        <is>
          <t>50020 - Multa, por não identificação do condutor infrator, imposta a pessoa jurídica (Art 257 do CTB)</t>
        </is>
      </c>
      <c r="D62" s="3" t="inlineStr">
        <is>
          <t>05h52</t>
        </is>
      </c>
      <c r="E62" s="3" t="inlineStr">
        <is>
          <t>SP 348 KM 058 METROS 000</t>
        </is>
      </c>
      <c r="F62" s="45" t="n">
        <v>156.18</v>
      </c>
      <c r="G62" s="3" t="inlineStr">
        <is>
          <t>DER - SP</t>
        </is>
      </c>
      <c r="H62" s="3" t="inlineStr">
        <is>
          <t>Imposto</t>
        </is>
      </c>
      <c r="I62" s="3" t="inlineStr">
        <is>
          <t>multa</t>
        </is>
      </c>
      <c r="J62" s="3" t="n">
        <v>156.18</v>
      </c>
      <c r="K62" s="2" t="n">
        <v>44874</v>
      </c>
      <c r="L62" s="3" t="n"/>
      <c r="M62" s="3" t="inlineStr">
        <is>
          <t>RHB7D45</t>
        </is>
      </c>
      <c r="N62" s="3" t="n"/>
      <c r="O62" s="3" t="n"/>
      <c r="P62" s="4">
        <f>IF(Tabela1[[#This Row],[vencimento]]="","",TEXT(Tabela1[[#This Row],[vencimento]],"mmmm"))</f>
        <v/>
      </c>
    </row>
    <row r="63" ht="15.75" customHeight="1" s="38" thickBot="1">
      <c r="A63" s="1" t="inlineStr">
        <is>
          <t>126200-1A 9161021</t>
        </is>
      </c>
      <c r="B63" s="2" t="n">
        <v>44715</v>
      </c>
      <c r="C63" s="3" t="inlineStr">
        <is>
          <t>50020 - Multa, por não identificação do condutor infrator, imposta a pessoa jurídica (Art 257 do CTB)</t>
        </is>
      </c>
      <c r="D63" s="3" t="inlineStr">
        <is>
          <t>05h55</t>
        </is>
      </c>
      <c r="E63" s="3" t="inlineStr">
        <is>
          <t>SPD 029/021 KM 000 METROS 800</t>
        </is>
      </c>
      <c r="F63" s="43" t="n">
        <v>104.13</v>
      </c>
      <c r="G63" s="3" t="inlineStr">
        <is>
          <t>DER - SP</t>
        </is>
      </c>
      <c r="H63" s="3" t="inlineStr">
        <is>
          <t>Imposto</t>
        </is>
      </c>
      <c r="I63" s="3" t="inlineStr">
        <is>
          <t>multa</t>
        </is>
      </c>
      <c r="J63" s="3" t="n">
        <v>104.13</v>
      </c>
      <c r="K63" s="2" t="n">
        <v>44872</v>
      </c>
      <c r="L63" s="3" t="n"/>
      <c r="M63" s="3" t="inlineStr">
        <is>
          <t>RAH7H80</t>
        </is>
      </c>
      <c r="N63" s="3" t="n"/>
      <c r="O63" s="3" t="n"/>
      <c r="P63" s="4">
        <f>IF(Tabela1[[#This Row],[vencimento]]="","",TEXT(Tabela1[[#This Row],[vencimento]],"mmmm"))</f>
        <v/>
      </c>
    </row>
    <row r="64" hidden="1" ht="15.75" customHeight="1" s="38" thickBot="1">
      <c r="A64" s="1" t="inlineStr">
        <is>
          <t>000300-S030591569</t>
        </is>
      </c>
      <c r="B64" s="2" t="n">
        <v>44760</v>
      </c>
      <c r="C64" s="3" t="inlineStr">
        <is>
          <t>74550 - Transitar veloc sup máx permitida em até 20% (Art 218, I do CTB)</t>
        </is>
      </c>
      <c r="D64" s="3" t="inlineStr">
        <is>
          <t>08h40</t>
        </is>
      </c>
      <c r="E64" s="3" t="inlineStr">
        <is>
          <t>BR262 KM 753,67</t>
        </is>
      </c>
      <c r="F64" s="43" t="n">
        <v>104.13</v>
      </c>
      <c r="G64" s="3" t="inlineStr">
        <is>
          <t>DNIT</t>
        </is>
      </c>
      <c r="H64" s="3" t="inlineStr">
        <is>
          <t>Notificado</t>
        </is>
      </c>
      <c r="I64" s="3" t="inlineStr">
        <is>
          <t>autuacao</t>
        </is>
      </c>
      <c r="J64" s="3" t="n">
        <v>104.13</v>
      </c>
      <c r="K64" s="3" t="n"/>
      <c r="L64" s="5" t="inlineStr">
        <is>
          <t>https://storage.googleapis.com/infosimples-api-tmp-files/api/detran/pr/multas-descritivos/20221017163841/1sB1Jc9njRNcTgbmif1PKoDqp7Nf7-rJ/0f5ae2ab619979cdd95f213e684de630_0_Np0.html</t>
        </is>
      </c>
      <c r="M64" s="3" t="inlineStr">
        <is>
          <t>BAS2799</t>
        </is>
      </c>
      <c r="N64" s="3" t="inlineStr">
        <is>
          <t>JEAN CLAUDIO DE SALES BARRETO</t>
        </is>
      </c>
      <c r="O64" s="3" t="n"/>
      <c r="P64" s="4">
        <f>IF(Tabela1[[#This Row],[vencimento]]="","",TEXT(Tabela1[[#This Row],[vencimento]],"mmmm"))</f>
        <v/>
      </c>
    </row>
    <row r="65" hidden="1" ht="15.75" customHeight="1" s="38" thickBot="1">
      <c r="A65" s="1" t="inlineStr">
        <is>
          <t>000300-S030636144</t>
        </is>
      </c>
      <c r="B65" s="2" t="n">
        <v>44763</v>
      </c>
      <c r="C65" s="3" t="inlineStr">
        <is>
          <t>74550 - Transitar veloc sup máx permitida em até 20% (Art 218, I do CTB)</t>
        </is>
      </c>
      <c r="D65" s="3" t="inlineStr">
        <is>
          <t>00h13</t>
        </is>
      </c>
      <c r="E65" s="3" t="inlineStr">
        <is>
          <t>BR262 KM 576,43</t>
        </is>
      </c>
      <c r="F65" s="43" t="n">
        <v>104.13</v>
      </c>
      <c r="G65" s="3" t="inlineStr">
        <is>
          <t>DNIT</t>
        </is>
      </c>
      <c r="H65" s="3" t="inlineStr">
        <is>
          <t>Notificado</t>
        </is>
      </c>
      <c r="I65" s="3" t="inlineStr">
        <is>
          <t>autuacao</t>
        </is>
      </c>
      <c r="J65" s="3" t="n">
        <v>104.13</v>
      </c>
      <c r="K65" s="3" t="n"/>
      <c r="L65" s="3" t="n"/>
      <c r="M65" s="3" t="inlineStr">
        <is>
          <t>BAS2799</t>
        </is>
      </c>
      <c r="N65" s="3" t="inlineStr">
        <is>
          <t>JEAN CLAUDIO DE SALES BARRETO</t>
        </is>
      </c>
      <c r="O65" s="3" t="n"/>
      <c r="P65" s="4">
        <f>IF(Tabela1[[#This Row],[vencimento]]="","",TEXT(Tabela1[[#This Row],[vencimento]],"mmmm"))</f>
        <v/>
      </c>
    </row>
    <row r="66" ht="15.75" customHeight="1" s="38" thickBot="1">
      <c r="A66" s="1" t="inlineStr">
        <is>
          <t>126200-1A 9074921</t>
        </is>
      </c>
      <c r="B66" s="2" t="n">
        <v>44715</v>
      </c>
      <c r="C66" s="3" t="inlineStr">
        <is>
          <t>50020 - Multa, por não identificação do condutor infrator, imposta a pessoa jurídica (Art 257 do CTB)</t>
        </is>
      </c>
      <c r="D66" s="3" t="inlineStr">
        <is>
          <t>05h53</t>
        </is>
      </c>
      <c r="E66" s="3" t="inlineStr">
        <is>
          <t>SP 330 KM 281 METROS 000</t>
        </is>
      </c>
      <c r="F66" s="43" t="n">
        <v>104.13</v>
      </c>
      <c r="G66" s="3" t="inlineStr">
        <is>
          <t>DER - SP</t>
        </is>
      </c>
      <c r="H66" s="3" t="inlineStr">
        <is>
          <t>Imposto</t>
        </is>
      </c>
      <c r="I66" s="3" t="inlineStr">
        <is>
          <t>multa</t>
        </is>
      </c>
      <c r="J66" s="3" t="n">
        <v>104.13</v>
      </c>
      <c r="K66" s="2" t="n">
        <v>44868</v>
      </c>
      <c r="L66" s="3" t="n"/>
      <c r="M66" s="3" t="inlineStr">
        <is>
          <t>RHH3E54</t>
        </is>
      </c>
      <c r="N66" s="3" t="n"/>
      <c r="O66" s="3" t="n"/>
      <c r="P66" s="4">
        <f>IF(Tabela1[[#This Row],[vencimento]]="","",TEXT(Tabela1[[#This Row],[vencimento]],"mmmm"))</f>
        <v/>
      </c>
    </row>
    <row r="67" ht="15.75" customHeight="1" s="38" thickBot="1">
      <c r="A67" s="1" t="inlineStr">
        <is>
          <t>126200-1A 9473771</t>
        </is>
      </c>
      <c r="B67" s="2" t="n">
        <v>44717</v>
      </c>
      <c r="C67" s="3" t="inlineStr">
        <is>
          <t>50020 - Multa, por não identificação do condutor infrator, imposta a pessoa jurídica (Art 257 do CTB)</t>
        </is>
      </c>
      <c r="D67" s="3" t="inlineStr">
        <is>
          <t>05h51</t>
        </is>
      </c>
      <c r="E67" s="3" t="inlineStr">
        <is>
          <t>SP 021 KM 010 METROS 300</t>
        </is>
      </c>
      <c r="F67" s="43" t="n">
        <v>104.13</v>
      </c>
      <c r="G67" s="3" t="inlineStr">
        <is>
          <t>DER - SP</t>
        </is>
      </c>
      <c r="H67" s="3" t="inlineStr">
        <is>
          <t>Imposto</t>
        </is>
      </c>
      <c r="I67" s="3" t="inlineStr">
        <is>
          <t>multa</t>
        </is>
      </c>
      <c r="J67" s="3" t="n">
        <v>104.13</v>
      </c>
      <c r="K67" s="2" t="n">
        <v>44874</v>
      </c>
      <c r="L67" s="3" t="n"/>
      <c r="M67" s="3" t="inlineStr">
        <is>
          <t>AZC8038</t>
        </is>
      </c>
      <c r="N67" s="3" t="n"/>
      <c r="O67" s="3" t="n"/>
      <c r="P67" s="4">
        <f>IF(Tabela1[[#This Row],[vencimento]]="","",TEXT(Tabela1[[#This Row],[vencimento]],"mmmm"))</f>
        <v/>
      </c>
    </row>
    <row r="68" hidden="1" ht="15.75" customHeight="1" s="38" thickBot="1">
      <c r="A68" s="1" t="inlineStr">
        <is>
          <t>000300-S030823172</t>
        </is>
      </c>
      <c r="B68" s="2" t="n">
        <v>44774</v>
      </c>
      <c r="C68" s="3" t="inlineStr">
        <is>
          <t>74550 - Transitar veloc sup máx permitida em até 20% (Art 218, I do CTB)</t>
        </is>
      </c>
      <c r="D68" s="3" t="inlineStr">
        <is>
          <t>02h01</t>
        </is>
      </c>
      <c r="E68" s="3" t="inlineStr">
        <is>
          <t>BR262 KM 380,7</t>
        </is>
      </c>
      <c r="F68" s="43" t="n">
        <v>104.13</v>
      </c>
      <c r="G68" s="3" t="inlineStr">
        <is>
          <t>DNIT</t>
        </is>
      </c>
      <c r="H68" s="3" t="inlineStr">
        <is>
          <t>Notificado</t>
        </is>
      </c>
      <c r="I68" s="3" t="inlineStr">
        <is>
          <t>autuacao</t>
        </is>
      </c>
      <c r="J68" s="3" t="n">
        <v>104.13</v>
      </c>
      <c r="K68" s="3" t="n"/>
      <c r="L68" s="3" t="n"/>
      <c r="M68" s="3" t="inlineStr">
        <is>
          <t>BAS2799</t>
        </is>
      </c>
      <c r="N68" s="3" t="inlineStr">
        <is>
          <t>JEAN CLAUDIO DE SALES BARRETO</t>
        </is>
      </c>
      <c r="O68" s="3" t="n"/>
      <c r="P68" s="4">
        <f>IF(Tabela1[[#This Row],[vencimento]]="","",TEXT(Tabela1[[#This Row],[vencimento]],"mmmm"))</f>
        <v/>
      </c>
    </row>
    <row r="69" ht="15.75" customHeight="1" s="38" thickBot="1">
      <c r="A69" s="1" t="inlineStr">
        <is>
          <t>126200-1A 9477331</t>
        </is>
      </c>
      <c r="B69" s="2" t="n">
        <v>44717</v>
      </c>
      <c r="C69" s="3" t="inlineStr">
        <is>
          <t>50020 - Multa, por não identificação do condutor infrator, imposta a pessoa jurídica (Art 257 do CTB)</t>
        </is>
      </c>
      <c r="D69" s="3" t="inlineStr">
        <is>
          <t>05h51</t>
        </is>
      </c>
      <c r="E69" s="3" t="inlineStr">
        <is>
          <t>SP 021 KM 028 METROS 000</t>
        </is>
      </c>
      <c r="F69" s="43" t="n">
        <v>104.13</v>
      </c>
      <c r="G69" s="3" t="inlineStr">
        <is>
          <t>DER - SP</t>
        </is>
      </c>
      <c r="H69" s="3" t="inlineStr">
        <is>
          <t>Imposto</t>
        </is>
      </c>
      <c r="I69" s="3" t="inlineStr">
        <is>
          <t>multa</t>
        </is>
      </c>
      <c r="J69" s="3" t="n">
        <v>104.13</v>
      </c>
      <c r="K69" s="2" t="n">
        <v>44874</v>
      </c>
      <c r="L69" s="5" t="inlineStr">
        <is>
          <t>https://storage.googleapis.com/infosimples-api-tmp-files/api/detran/pr/multas-descritivos/20221021201327/GKvJJpkoXTH5bxT5ZoX0Y4EKAEYKriFq/d2ff95c309d224348e66dcdebe7ee0c4_4_0Bs.html</t>
        </is>
      </c>
      <c r="M69" s="3" t="inlineStr">
        <is>
          <t>BDY1F87</t>
        </is>
      </c>
      <c r="N69" s="3" t="n"/>
      <c r="O69" s="3" t="n"/>
      <c r="P69" s="4">
        <f>IF(Tabela1[[#This Row],[vencimento]]="","",TEXT(Tabela1[[#This Row],[vencimento]],"mmmm"))</f>
        <v/>
      </c>
    </row>
    <row r="70" ht="15.75" customHeight="1" s="38" thickBot="1">
      <c r="A70" s="1" t="inlineStr">
        <is>
          <t>126200-1A 9471361</t>
        </is>
      </c>
      <c r="B70" s="2" t="n">
        <v>44717</v>
      </c>
      <c r="C70" s="3" t="inlineStr">
        <is>
          <t>50020 - Multa, por não identificação do condutor infrator, imposta a pessoa jurídica (Art 257 do CTB)</t>
        </is>
      </c>
      <c r="D70" s="3" t="inlineStr">
        <is>
          <t>05h51</t>
        </is>
      </c>
      <c r="E70" s="3" t="inlineStr">
        <is>
          <t>SP 330 KM 305 METROS 000</t>
        </is>
      </c>
      <c r="F70" s="45" t="n">
        <v>156.18</v>
      </c>
      <c r="G70" s="3" t="inlineStr">
        <is>
          <t>DER - SP</t>
        </is>
      </c>
      <c r="H70" s="3" t="inlineStr">
        <is>
          <t>Imposto</t>
        </is>
      </c>
      <c r="I70" s="3" t="inlineStr">
        <is>
          <t>multa</t>
        </is>
      </c>
      <c r="J70" s="3" t="n">
        <v>156.18</v>
      </c>
      <c r="K70" s="2" t="n">
        <v>44879</v>
      </c>
      <c r="L70" s="3" t="n"/>
      <c r="M70" s="3" t="inlineStr">
        <is>
          <t>EZT8G78</t>
        </is>
      </c>
      <c r="N70" s="3" t="n"/>
      <c r="O70" s="3" t="n"/>
      <c r="P70" s="4">
        <f>IF(Tabela1[[#This Row],[vencimento]]="","",TEXT(Tabela1[[#This Row],[vencimento]],"mmmm"))</f>
        <v/>
      </c>
    </row>
    <row r="71" ht="15.75" customHeight="1" s="38" thickBot="1">
      <c r="A71" s="1" t="inlineStr">
        <is>
          <t>126200-1A 9680831</t>
        </is>
      </c>
      <c r="B71" s="2" t="n">
        <v>44721</v>
      </c>
      <c r="C71" s="3" t="inlineStr">
        <is>
          <t>50020 - Multa, por não identificação do condutor infrator, imposta a pessoa jurídica (Art 257 do CTB)</t>
        </is>
      </c>
      <c r="D71" s="3" t="inlineStr">
        <is>
          <t>06h02</t>
        </is>
      </c>
      <c r="E71" s="3" t="inlineStr">
        <is>
          <t>SP 330 KM 310 METROS 463</t>
        </is>
      </c>
      <c r="F71" s="43" t="n">
        <v>104.13</v>
      </c>
      <c r="G71" s="3" t="inlineStr">
        <is>
          <t>DER - SP</t>
        </is>
      </c>
      <c r="H71" s="3" t="inlineStr">
        <is>
          <t>Imposto</t>
        </is>
      </c>
      <c r="I71" s="3" t="inlineStr">
        <is>
          <t>multa</t>
        </is>
      </c>
      <c r="J71" s="3" t="n">
        <v>104.13</v>
      </c>
      <c r="K71" s="2" t="n">
        <v>44868</v>
      </c>
      <c r="L71" s="3" t="n"/>
      <c r="M71" s="3" t="inlineStr">
        <is>
          <t>RHH3E54</t>
        </is>
      </c>
      <c r="N71" s="3" t="n"/>
      <c r="O71" s="3" t="n"/>
      <c r="P71" s="4">
        <f>IF(Tabela1[[#This Row],[vencimento]]="","",TEXT(Tabela1[[#This Row],[vencimento]],"mmmm"))</f>
        <v/>
      </c>
    </row>
    <row r="72" ht="15.75" customHeight="1" s="38" thickBot="1">
      <c r="A72" s="1" t="inlineStr">
        <is>
          <t>126200-1A 9687761</t>
        </is>
      </c>
      <c r="B72" s="2" t="n">
        <v>44721</v>
      </c>
      <c r="C72" s="3" t="inlineStr">
        <is>
          <t>50020 - Multa, por não identificação do condutor infrator, imposta a pessoa jurídica (Art 257 do CTB)</t>
        </is>
      </c>
      <c r="D72" s="3" t="inlineStr">
        <is>
          <t>06h03</t>
        </is>
      </c>
      <c r="E72" s="3" t="inlineStr">
        <is>
          <t>SP 334 KM 344 METROS 000</t>
        </is>
      </c>
      <c r="F72" s="43" t="n">
        <v>104.13</v>
      </c>
      <c r="G72" s="3" t="inlineStr">
        <is>
          <t>DER - SP</t>
        </is>
      </c>
      <c r="H72" s="3" t="inlineStr">
        <is>
          <t>Imposto</t>
        </is>
      </c>
      <c r="I72" s="3" t="inlineStr">
        <is>
          <t>multa</t>
        </is>
      </c>
      <c r="J72" s="3" t="n">
        <v>104.13</v>
      </c>
      <c r="K72" s="2" t="n">
        <v>44872</v>
      </c>
      <c r="L72" s="3" t="n"/>
      <c r="M72" s="3" t="inlineStr">
        <is>
          <t>RHH3E54</t>
        </is>
      </c>
      <c r="N72" s="3" t="n"/>
      <c r="O72" s="3" t="n"/>
      <c r="P72" s="4">
        <f>IF(Tabela1[[#This Row],[vencimento]]="","",TEXT(Tabela1[[#This Row],[vencimento]],"mmmm"))</f>
        <v/>
      </c>
    </row>
    <row r="73" hidden="1" ht="15.75" customHeight="1" s="38" thickBot="1">
      <c r="A73" s="1" t="inlineStr">
        <is>
          <t>126200-1P 4050837</t>
        </is>
      </c>
      <c r="B73" s="2" t="n">
        <v>44803</v>
      </c>
      <c r="C73" s="3" t="inlineStr">
        <is>
          <t>74550 - Transitar veloc sup máx permitida em até 20% (Art 218, I do CTB)</t>
        </is>
      </c>
      <c r="D73" s="3" t="inlineStr">
        <is>
          <t>13h15</t>
        </is>
      </c>
      <c r="E73" s="3" t="inlineStr">
        <is>
          <t>SP 310 KM 182 METROS 350</t>
        </is>
      </c>
      <c r="F73" s="43" t="n">
        <v>104.13</v>
      </c>
      <c r="G73" s="3" t="inlineStr">
        <is>
          <t>DER - SP</t>
        </is>
      </c>
      <c r="H73" s="3" t="inlineStr">
        <is>
          <t>Notificado</t>
        </is>
      </c>
      <c r="I73" s="3" t="inlineStr">
        <is>
          <t>autuacao</t>
        </is>
      </c>
      <c r="J73" s="3" t="n">
        <v>104.13</v>
      </c>
      <c r="K73" s="3" t="n"/>
      <c r="L73" s="3" t="n"/>
      <c r="M73" s="3" t="inlineStr">
        <is>
          <t>BAS2799</t>
        </is>
      </c>
      <c r="N73" s="3" t="inlineStr">
        <is>
          <t>JEAN CLAUDIO DE SALES BARRETO</t>
        </is>
      </c>
      <c r="O73" s="3" t="n"/>
      <c r="P73" s="4">
        <f>IF(Tabela1[[#This Row],[vencimento]]="","",TEXT(Tabela1[[#This Row],[vencimento]],"mmmm"))</f>
        <v/>
      </c>
    </row>
    <row r="74" hidden="1" ht="15.75" customHeight="1" s="38" thickBot="1">
      <c r="A74" s="1" t="inlineStr">
        <is>
          <t>000300-S031123516</t>
        </is>
      </c>
      <c r="B74" s="2" t="n">
        <v>44792</v>
      </c>
      <c r="C74" s="3" t="inlineStr">
        <is>
          <t>74550 - Transitar veloc sup máx permitida em até 20% (Art 218, I do CTB)</t>
        </is>
      </c>
      <c r="D74" s="3" t="inlineStr">
        <is>
          <t>07h24</t>
        </is>
      </c>
      <c r="E74" s="3" t="inlineStr">
        <is>
          <t>BR101 KM 86,75</t>
        </is>
      </c>
      <c r="F74" s="43" t="n">
        <v>104.13</v>
      </c>
      <c r="G74" s="3" t="inlineStr">
        <is>
          <t>DNIT</t>
        </is>
      </c>
      <c r="H74" s="3" t="inlineStr">
        <is>
          <t>Notificado</t>
        </is>
      </c>
      <c r="I74" s="3" t="inlineStr">
        <is>
          <t>autuacao</t>
        </is>
      </c>
      <c r="J74" s="3" t="n">
        <v>104.13</v>
      </c>
      <c r="K74" s="3" t="n"/>
      <c r="L74" s="5" t="inlineStr">
        <is>
          <t>https://storage.googleapis.com/infosimples-api-tmp-files/api/detran/pr/multas-descritivos/20221021200249/CTwMISV_DfDSh8uNwDnNmZO1a58RPjSW/c18c62b127c7f3132584c9e3c9416846_0_9iw.html</t>
        </is>
      </c>
      <c r="M74" s="3" t="inlineStr">
        <is>
          <t>BAY6861</t>
        </is>
      </c>
      <c r="N74" s="3" t="inlineStr">
        <is>
          <t>AMARILDO PIRES DE LIMA</t>
        </is>
      </c>
      <c r="O74" s="3" t="n"/>
      <c r="P74" s="4">
        <f>IF(Tabela1[[#This Row],[vencimento]]="","",TEXT(Tabela1[[#This Row],[vencimento]],"mmmm"))</f>
        <v/>
      </c>
    </row>
    <row r="75" hidden="1" ht="15.75" customHeight="1" s="38" thickBot="1">
      <c r="A75" s="1" t="inlineStr">
        <is>
          <t>116200-X002133067</t>
        </is>
      </c>
      <c r="B75" s="2" t="n">
        <v>44712</v>
      </c>
      <c r="C75" s="3" t="inlineStr">
        <is>
          <t>74550 - Transitar veloc sup máx permitida em até 20% (Art 218, I do CTB)</t>
        </is>
      </c>
      <c r="D75" s="3" t="inlineStr">
        <is>
          <t>11h44</t>
        </is>
      </c>
      <c r="E75" s="3" t="inlineStr">
        <is>
          <t>Rodovia: PR151 KM: 302 + 400m Sentido:DECRE</t>
        </is>
      </c>
      <c r="F75" s="39" t="n">
        <v>131.46</v>
      </c>
      <c r="G75" s="3" t="inlineStr">
        <is>
          <t>DEPARTAMENTO DE ESTRADAS DE RODAGEM DO PARANÁ</t>
        </is>
      </c>
      <c r="H75" s="3" t="inlineStr">
        <is>
          <t>Imposto</t>
        </is>
      </c>
      <c r="I75" s="3" t="inlineStr">
        <is>
          <t>multa</t>
        </is>
      </c>
      <c r="J75" s="3" t="n">
        <v>131.46</v>
      </c>
      <c r="K75" s="2" t="n">
        <v>44830</v>
      </c>
      <c r="L75" s="5" t="inlineStr">
        <is>
          <t>https://storage.googleapis.com/infosimples-api-tmp-files/api/detran/pr/multas-descritivos/20221021181035/X27YiLFdg5al0-1LR4jkmgVdH4Q6qgpf/e8c9132aa0b1b66d594a67a4da7e62c1_4_5JU.html</t>
        </is>
      </c>
      <c r="M75" s="3" t="inlineStr">
        <is>
          <t>BBG2692</t>
        </is>
      </c>
      <c r="N75" s="3" t="inlineStr">
        <is>
          <t>JUCINEI</t>
        </is>
      </c>
      <c r="O75" s="3" t="n"/>
      <c r="P75" s="4">
        <f>IF(Tabela1[[#This Row],[vencimento]]="","",TEXT(Tabela1[[#This Row],[vencimento]],"mmmm"))</f>
        <v/>
      </c>
    </row>
    <row r="76" ht="15.75" customHeight="1" s="38" thickBot="1">
      <c r="A76" s="1" t="inlineStr">
        <is>
          <t>126200-1A 9851531</t>
        </is>
      </c>
      <c r="B76" s="2" t="n">
        <v>44724</v>
      </c>
      <c r="C76" s="3" t="inlineStr">
        <is>
          <t>50020 - Multa, por não identificação do condutor infrator, imposta a pessoa jurídica (Art 257 do CTB)</t>
        </is>
      </c>
      <c r="D76" s="3" t="inlineStr">
        <is>
          <t>06h14</t>
        </is>
      </c>
      <c r="E76" s="3" t="inlineStr">
        <is>
          <t>SP 330 KM 405 METROS 000</t>
        </is>
      </c>
      <c r="F76" s="43" t="n">
        <v>104.13</v>
      </c>
      <c r="G76" s="3" t="inlineStr">
        <is>
          <t>DER - SP</t>
        </is>
      </c>
      <c r="H76" s="3" t="inlineStr">
        <is>
          <t>Imposto</t>
        </is>
      </c>
      <c r="I76" s="3" t="inlineStr">
        <is>
          <t>multa</t>
        </is>
      </c>
      <c r="J76" s="3" t="n">
        <v>104.13</v>
      </c>
      <c r="K76" s="2" t="n">
        <v>44868</v>
      </c>
      <c r="L76" s="3" t="n"/>
      <c r="M76" s="3" t="inlineStr">
        <is>
          <t>BEH7B63</t>
        </is>
      </c>
      <c r="N76" s="3" t="n"/>
      <c r="O76" s="3" t="n"/>
      <c r="P76" s="4">
        <f>IF(Tabela1[[#This Row],[vencimento]]="","",TEXT(Tabela1[[#This Row],[vencimento]],"mmmm"))</f>
        <v/>
      </c>
    </row>
    <row r="77" hidden="1" ht="15.75" customHeight="1" s="38" thickBot="1">
      <c r="A77" s="1" t="inlineStr">
        <is>
          <t>126200-1DA3039471</t>
        </is>
      </c>
      <c r="B77" s="2" t="n">
        <v>44715</v>
      </c>
      <c r="C77" s="3" t="inlineStr">
        <is>
          <t>67690 - Conduzir veíc c/ defeito no sist de iluminação, sinaliz ou lâmpadas queimadas (Art 230, XXII do CTB)</t>
        </is>
      </c>
      <c r="D77" s="3" t="inlineStr">
        <is>
          <t>08h25</t>
        </is>
      </c>
      <c r="E77" s="3" t="inlineStr">
        <is>
          <t>SP 326 KM 337 METROS 200</t>
        </is>
      </c>
      <c r="F77" s="43" t="n">
        <v>104.13</v>
      </c>
      <c r="G77" s="3" t="inlineStr">
        <is>
          <t>DER - SP</t>
        </is>
      </c>
      <c r="H77" s="3" t="inlineStr">
        <is>
          <t>Imposto</t>
        </is>
      </c>
      <c r="I77" s="3" t="inlineStr">
        <is>
          <t>multa</t>
        </is>
      </c>
      <c r="J77" s="3" t="n">
        <v>104.13</v>
      </c>
      <c r="K77" s="2" t="n">
        <v>44874</v>
      </c>
      <c r="L77" s="3" t="n"/>
      <c r="M77" s="3" t="inlineStr">
        <is>
          <t>BBG2692</t>
        </is>
      </c>
      <c r="N77" s="3" t="inlineStr">
        <is>
          <t>JUCINEI</t>
        </is>
      </c>
      <c r="O77" s="3" t="n"/>
      <c r="P77" s="4">
        <f>IF(Tabela1[[#This Row],[vencimento]]="","",TEXT(Tabela1[[#This Row],[vencimento]],"mmmm"))</f>
        <v/>
      </c>
    </row>
    <row r="78" ht="15.75" customHeight="1" s="38" thickBot="1">
      <c r="A78" s="1" t="inlineStr">
        <is>
          <t>126200-1A 9850281</t>
        </is>
      </c>
      <c r="B78" s="2" t="n">
        <v>44724</v>
      </c>
      <c r="C78" s="3" t="inlineStr">
        <is>
          <t>50020 - Multa, por não identificação do condutor infrator, imposta a pessoa jurídica (Art 257 do CTB)</t>
        </is>
      </c>
      <c r="D78" s="3" t="inlineStr">
        <is>
          <t>06h14</t>
        </is>
      </c>
      <c r="E78" s="3" t="inlineStr">
        <is>
          <t>SP 348 KM 131 METROS 692</t>
        </is>
      </c>
      <c r="F78" s="43" t="n">
        <v>104.13</v>
      </c>
      <c r="G78" s="3" t="inlineStr">
        <is>
          <t>DER - SP</t>
        </is>
      </c>
      <c r="H78" s="3" t="inlineStr">
        <is>
          <t>Imposto</t>
        </is>
      </c>
      <c r="I78" s="3" t="inlineStr">
        <is>
          <t>multa</t>
        </is>
      </c>
      <c r="J78" s="3" t="n">
        <v>104.13</v>
      </c>
      <c r="K78" s="2" t="n">
        <v>44872</v>
      </c>
      <c r="L78" s="5" t="inlineStr">
        <is>
          <t>https://storage.googleapis.com/infosimples-api-tmp-files/api/detran/pr/multas-descritivos/20221024135746/D5GvnASgu6x28Ae4pWNZ-S5OA1cClAHs/c3712892ecf3a420aae231b0191ffa9e_4_jGk.html</t>
        </is>
      </c>
      <c r="M78" s="3" t="inlineStr">
        <is>
          <t>RHS8F05</t>
        </is>
      </c>
      <c r="N78" s="3" t="n"/>
      <c r="O78" s="3" t="n"/>
      <c r="P78" s="4">
        <f>IF(Tabela1[[#This Row],[vencimento]]="","",TEXT(Tabela1[[#This Row],[vencimento]],"mmmm"))</f>
        <v/>
      </c>
    </row>
    <row r="79" ht="15.75" customHeight="1" s="38" thickBot="1">
      <c r="A79" s="1" t="inlineStr">
        <is>
          <t>126200-1A 9933461</t>
        </is>
      </c>
      <c r="B79" s="2" t="n">
        <v>44728</v>
      </c>
      <c r="C79" s="3" t="inlineStr">
        <is>
          <t>50020 - Multa, por não identificação do condutor infrator, imposta a pessoa jurídica (Art 257 do CTB)</t>
        </is>
      </c>
      <c r="D79" s="3" t="inlineStr">
        <is>
          <t>05h52</t>
        </is>
      </c>
      <c r="E79" s="3" t="inlineStr">
        <is>
          <t>SP 021 KM 045 METROS 200</t>
        </is>
      </c>
      <c r="F79" s="43" t="n">
        <v>104.13</v>
      </c>
      <c r="G79" s="3" t="inlineStr">
        <is>
          <t>DER - SP</t>
        </is>
      </c>
      <c r="H79" s="3" t="inlineStr">
        <is>
          <t>Imposto</t>
        </is>
      </c>
      <c r="I79" s="3" t="inlineStr">
        <is>
          <t>multa</t>
        </is>
      </c>
      <c r="J79" s="3" t="n">
        <v>104.13</v>
      </c>
      <c r="K79" s="2" t="n">
        <v>44881</v>
      </c>
      <c r="L79" s="3" t="n"/>
      <c r="M79" s="3" t="inlineStr">
        <is>
          <t>EYW7157</t>
        </is>
      </c>
      <c r="N79" s="3" t="n"/>
      <c r="O79" s="3" t="n"/>
      <c r="P79" s="4">
        <f>IF(Tabela1[[#This Row],[vencimento]]="","",TEXT(Tabela1[[#This Row],[vencimento]],"mmmm"))</f>
        <v/>
      </c>
    </row>
    <row r="80" ht="15.75" customHeight="1" s="38" thickBot="1">
      <c r="A80" s="1" t="inlineStr">
        <is>
          <t>126200-1A 0024622</t>
        </is>
      </c>
      <c r="B80" s="2" t="n">
        <v>44730</v>
      </c>
      <c r="C80" s="3" t="inlineStr">
        <is>
          <t>50020 - Multa, por não identificação do condutor infrator, imposta a pessoa jurídica (Art 257 do CTB)</t>
        </is>
      </c>
      <c r="D80" s="3" t="inlineStr">
        <is>
          <t>05h34</t>
        </is>
      </c>
      <c r="E80" s="3" t="inlineStr">
        <is>
          <t>SP 348 KM 058 METROS 000</t>
        </is>
      </c>
      <c r="F80" s="45" t="n">
        <v>156.18</v>
      </c>
      <c r="G80" s="3" t="inlineStr">
        <is>
          <t>DER - SP</t>
        </is>
      </c>
      <c r="H80" s="3" t="inlineStr">
        <is>
          <t>Imposto</t>
        </is>
      </c>
      <c r="I80" s="3" t="inlineStr">
        <is>
          <t>multa</t>
        </is>
      </c>
      <c r="J80" s="3" t="n">
        <v>156.18</v>
      </c>
      <c r="K80" s="2" t="n">
        <v>44868</v>
      </c>
      <c r="L80" s="3" t="n"/>
      <c r="M80" s="3" t="inlineStr">
        <is>
          <t>AVB6484</t>
        </is>
      </c>
      <c r="N80" s="3" t="n"/>
      <c r="O80" s="3" t="n"/>
      <c r="P80" s="4">
        <f>IF(Tabela1[[#This Row],[vencimento]]="","",TEXT(Tabela1[[#This Row],[vencimento]],"mmmm"))</f>
        <v/>
      </c>
    </row>
    <row r="81" ht="15.75" customHeight="1" s="38" thickBot="1">
      <c r="A81" s="1" t="inlineStr">
        <is>
          <t>126200-1A 0022912</t>
        </is>
      </c>
      <c r="B81" s="2" t="n">
        <v>44730</v>
      </c>
      <c r="C81" s="3" t="inlineStr">
        <is>
          <t>50020 - Multa, por não identificação do condutor infrator, imposta a pessoa jurídica (Art 257 do CTB)</t>
        </is>
      </c>
      <c r="D81" s="3" t="inlineStr">
        <is>
          <t>05h34</t>
        </is>
      </c>
      <c r="E81" s="3" t="inlineStr">
        <is>
          <t>SP 348 KM 058 METROS 000</t>
        </is>
      </c>
      <c r="F81" s="45" t="n">
        <v>156.18</v>
      </c>
      <c r="G81" s="3" t="inlineStr">
        <is>
          <t>DER - SP</t>
        </is>
      </c>
      <c r="H81" s="3" t="inlineStr">
        <is>
          <t>Imposto</t>
        </is>
      </c>
      <c r="I81" s="3" t="inlineStr">
        <is>
          <t>multa</t>
        </is>
      </c>
      <c r="J81" s="3" t="n">
        <v>156.18</v>
      </c>
      <c r="K81" s="2" t="n">
        <v>44881</v>
      </c>
      <c r="L81" s="3" t="n"/>
      <c r="M81" s="3" t="inlineStr">
        <is>
          <t>BDY1F87</t>
        </is>
      </c>
      <c r="N81" s="3" t="n"/>
      <c r="O81" s="3" t="n"/>
      <c r="P81" s="4">
        <f>IF(Tabela1[[#This Row],[vencimento]]="","",TEXT(Tabela1[[#This Row],[vencimento]],"mmmm"))</f>
        <v/>
      </c>
    </row>
    <row r="82" hidden="1" ht="15.75" customHeight="1" s="38" thickBot="1">
      <c r="A82" s="1" t="inlineStr">
        <is>
          <t>000300-M000043866</t>
        </is>
      </c>
      <c r="B82" s="2" t="n">
        <v>44796</v>
      </c>
      <c r="C82" s="3" t="inlineStr">
        <is>
          <t>77220 - Em mov,deix de man aces luz baixa dia,rod pis simp,sit fora per urb,vei desp luz (Art 250, I E do CTB)</t>
        </is>
      </c>
      <c r="D82" s="3" t="inlineStr">
        <is>
          <t>09h08</t>
        </is>
      </c>
      <c r="E82" s="3" t="inlineStr">
        <is>
          <t>BR251 KM 471</t>
        </is>
      </c>
      <c r="F82" s="43" t="n">
        <v>104.13</v>
      </c>
      <c r="G82" s="3" t="inlineStr">
        <is>
          <t>DNIT</t>
        </is>
      </c>
      <c r="H82" s="3" t="inlineStr">
        <is>
          <t>Notificado</t>
        </is>
      </c>
      <c r="I82" s="3" t="inlineStr">
        <is>
          <t>autuacao</t>
        </is>
      </c>
      <c r="J82" s="3" t="n">
        <v>104.13</v>
      </c>
      <c r="K82" s="3" t="n"/>
      <c r="L82" s="3" t="n"/>
      <c r="M82" s="3" t="inlineStr">
        <is>
          <t>BBG2692</t>
        </is>
      </c>
      <c r="N82" s="3" t="inlineStr">
        <is>
          <t>AMARILDO PIRES DE LIMA</t>
        </is>
      </c>
      <c r="O82" s="3" t="n"/>
      <c r="P82" s="4">
        <f>IF(Tabela1[[#This Row],[vencimento]]="","",TEXT(Tabela1[[#This Row],[vencimento]],"mmmm"))</f>
        <v/>
      </c>
    </row>
    <row r="83" ht="15.75" customHeight="1" s="38" thickBot="1">
      <c r="A83" s="1" t="inlineStr">
        <is>
          <t>126200-1A 0017222</t>
        </is>
      </c>
      <c r="B83" s="2" t="n">
        <v>44730</v>
      </c>
      <c r="C83" s="3" t="inlineStr">
        <is>
          <t>50020 - Multa, por não identificação do condutor infrator, imposta a pessoa jurídica (Art 257 do CTB)</t>
        </is>
      </c>
      <c r="D83" s="3" t="inlineStr">
        <is>
          <t>05h34</t>
        </is>
      </c>
      <c r="E83" s="3" t="inlineStr">
        <is>
          <t>SP 348 KM 058 METROS 000</t>
        </is>
      </c>
      <c r="F83" s="45" t="n">
        <v>156.18</v>
      </c>
      <c r="G83" s="3" t="inlineStr">
        <is>
          <t>DER - SP</t>
        </is>
      </c>
      <c r="H83" s="3" t="inlineStr">
        <is>
          <t>Imposto</t>
        </is>
      </c>
      <c r="I83" s="3" t="inlineStr">
        <is>
          <t>multa</t>
        </is>
      </c>
      <c r="J83" s="3" t="n">
        <v>156.18</v>
      </c>
      <c r="K83" s="2" t="n">
        <v>44881</v>
      </c>
      <c r="L83" s="3" t="n"/>
      <c r="M83" s="3" t="inlineStr">
        <is>
          <t>PLE3G38</t>
        </is>
      </c>
      <c r="N83" s="3" t="n"/>
      <c r="O83" s="3" t="n"/>
      <c r="P83" s="4">
        <f>IF(Tabela1[[#This Row],[vencimento]]="","",TEXT(Tabela1[[#This Row],[vencimento]],"mmmm"))</f>
        <v/>
      </c>
    </row>
    <row r="84" hidden="1" ht="15.75" customHeight="1" s="38" thickBot="1">
      <c r="A84" s="1" t="inlineStr">
        <is>
          <t>126200-1P 6278287</t>
        </is>
      </c>
      <c r="B84" s="2" t="n">
        <v>44823</v>
      </c>
      <c r="C84" s="3" t="inlineStr">
        <is>
          <t>74550 - Transitar veloc sup máx permitida em até 20% (Art 218, I do CTB)</t>
        </is>
      </c>
      <c r="D84" s="3" t="inlineStr">
        <is>
          <t>13h34</t>
        </is>
      </c>
      <c r="E84" s="3" t="inlineStr">
        <is>
          <t>SP 348 KM 111 METROS 562</t>
        </is>
      </c>
      <c r="F84" s="43" t="n">
        <v>104.13</v>
      </c>
      <c r="G84" s="3" t="inlineStr">
        <is>
          <t>DER - SP</t>
        </is>
      </c>
      <c r="H84" s="3" t="inlineStr">
        <is>
          <t>Notificado</t>
        </is>
      </c>
      <c r="I84" s="3" t="inlineStr">
        <is>
          <t>autuacao</t>
        </is>
      </c>
      <c r="J84" s="3" t="n">
        <v>104.13</v>
      </c>
      <c r="K84" s="3" t="n"/>
      <c r="L84" s="3" t="n"/>
      <c r="M84" s="3" t="inlineStr">
        <is>
          <t>BBG2692</t>
        </is>
      </c>
      <c r="N84" s="3" t="inlineStr">
        <is>
          <t>AMARILDO PIRES DE LIMA</t>
        </is>
      </c>
      <c r="O84" s="3" t="n"/>
      <c r="P84" s="4">
        <f>IF(Tabela1[[#This Row],[vencimento]]="","",TEXT(Tabela1[[#This Row],[vencimento]],"mmmm"))</f>
        <v/>
      </c>
    </row>
    <row r="85" ht="15.75" customHeight="1" s="38" thickBot="1">
      <c r="A85" s="1" t="inlineStr">
        <is>
          <t>126200-1A 0058422</t>
        </is>
      </c>
      <c r="B85" s="2" t="n">
        <v>44734</v>
      </c>
      <c r="C85" s="3" t="inlineStr">
        <is>
          <t>50020 - Multa, por não identificação do condutor infrator, imposta a pessoa jurídica (Art 257 do CTB)</t>
        </is>
      </c>
      <c r="D85" s="3" t="inlineStr">
        <is>
          <t>05h40</t>
        </is>
      </c>
      <c r="E85" s="3" t="inlineStr">
        <is>
          <t>SP 333 KM 048 METROS 100</t>
        </is>
      </c>
      <c r="F85" s="45" t="n">
        <v>156.18</v>
      </c>
      <c r="G85" s="3" t="inlineStr">
        <is>
          <t>DER - SP</t>
        </is>
      </c>
      <c r="H85" s="3" t="inlineStr">
        <is>
          <t>Imposto</t>
        </is>
      </c>
      <c r="I85" s="3" t="inlineStr">
        <is>
          <t>multa</t>
        </is>
      </c>
      <c r="J85" s="3" t="n">
        <v>156.18</v>
      </c>
      <c r="K85" s="2" t="n">
        <v>44881</v>
      </c>
      <c r="L85" s="3" t="n"/>
      <c r="M85" s="3" t="inlineStr">
        <is>
          <t>ATU3446</t>
        </is>
      </c>
      <c r="N85" s="3" t="n"/>
      <c r="O85" s="3" t="n"/>
      <c r="P85" s="4">
        <f>IF(Tabela1[[#This Row],[vencimento]]="","",TEXT(Tabela1[[#This Row],[vencimento]],"mmmm"))</f>
        <v/>
      </c>
    </row>
    <row r="86" ht="15.75" customHeight="1" s="38" thickBot="1">
      <c r="A86" s="1" t="inlineStr">
        <is>
          <t>126200-1AA0419741</t>
        </is>
      </c>
      <c r="B86" s="2" t="n">
        <v>44735</v>
      </c>
      <c r="C86" s="3" t="inlineStr">
        <is>
          <t>50020 - Multa, por não identificação do condutor infrator, imposta a pessoa jurídica (Art 257 do CTB)</t>
        </is>
      </c>
      <c r="D86" s="3" t="inlineStr">
        <is>
          <t>08h49</t>
        </is>
      </c>
      <c r="E86" s="3" t="inlineStr">
        <is>
          <t>SP 348 KM 058 METROS 000</t>
        </is>
      </c>
      <c r="F86" s="46" t="n">
        <v>312.37</v>
      </c>
      <c r="G86" s="3" t="inlineStr">
        <is>
          <t>DER - SP</t>
        </is>
      </c>
      <c r="H86" s="3" t="inlineStr">
        <is>
          <t>Notificado</t>
        </is>
      </c>
      <c r="I86" s="3" t="inlineStr">
        <is>
          <t>autuacao</t>
        </is>
      </c>
      <c r="J86" s="3" t="n">
        <v>312.37</v>
      </c>
      <c r="K86" s="3" t="n"/>
      <c r="L86" s="3" t="n"/>
      <c r="M86" s="3" t="inlineStr">
        <is>
          <t>AYX0325</t>
        </is>
      </c>
      <c r="N86" s="3" t="n"/>
      <c r="O86" s="3" t="n"/>
      <c r="P86" s="4">
        <f>IF(Tabela1[[#This Row],[vencimento]]="","",TEXT(Tabela1[[#This Row],[vencimento]],"mmmm"))</f>
        <v/>
      </c>
    </row>
    <row r="87" hidden="1" ht="15.75" customHeight="1" s="38" thickBot="1">
      <c r="A87" s="1" t="inlineStr">
        <is>
          <t>119200-Y34408090</t>
        </is>
      </c>
      <c r="B87" s="2" t="n">
        <v>44609</v>
      </c>
      <c r="C87" s="3" t="inlineStr">
        <is>
          <t>74550 - Transitar veloc sup máx permitida em até 20% (Art 218, I do CTB)</t>
        </is>
      </c>
      <c r="D87" s="3" t="inlineStr">
        <is>
          <t>13h03</t>
        </is>
      </c>
      <c r="E87" s="3" t="inlineStr">
        <is>
          <t>RJ-124A1, KM 4,7 - ARARUAMA/RJ- ST RIO BONITO/ARARUAMA</t>
        </is>
      </c>
      <c r="F87" s="43" t="n">
        <v>104.13</v>
      </c>
      <c r="G87" s="3" t="inlineStr">
        <is>
          <t>DER - RJ</t>
        </is>
      </c>
      <c r="H87" s="3" t="inlineStr">
        <is>
          <t>Notificado</t>
        </is>
      </c>
      <c r="I87" s="3" t="inlineStr">
        <is>
          <t>autuacao</t>
        </is>
      </c>
      <c r="J87" s="3" t="n">
        <v>104.13</v>
      </c>
      <c r="K87" s="3" t="n"/>
      <c r="L87" s="3" t="n"/>
      <c r="M87" s="3" t="inlineStr">
        <is>
          <t>BBQ5936</t>
        </is>
      </c>
      <c r="N87" s="3" t="inlineStr">
        <is>
          <t>PEDRO OSIRES BELLO JUNIOR</t>
        </is>
      </c>
      <c r="O87" s="3" t="n"/>
      <c r="P87" s="4">
        <f>IF(Tabela1[[#This Row],[vencimento]]="","",TEXT(Tabela1[[#This Row],[vencimento]],"mmmm"))</f>
        <v/>
      </c>
    </row>
    <row r="88" ht="15.75" customHeight="1" s="38" thickBot="1">
      <c r="A88" s="1" t="inlineStr">
        <is>
          <t>126200-1AA0523391</t>
        </is>
      </c>
      <c r="B88" s="2" t="n">
        <v>44740</v>
      </c>
      <c r="C88" s="3" t="inlineStr">
        <is>
          <t>50020 - Multa, por não identificação do condutor infrator, imposta a pessoa jurídica (Art 257 do CTB)</t>
        </is>
      </c>
      <c r="D88" s="3" t="inlineStr">
        <is>
          <t>08h37</t>
        </is>
      </c>
      <c r="E88" s="3" t="inlineStr">
        <is>
          <t>SPD 029/021 KM 000 METROS 800</t>
        </is>
      </c>
      <c r="F88" s="42" t="n">
        <v>208.26</v>
      </c>
      <c r="G88" s="3" t="inlineStr">
        <is>
          <t>DER - SP</t>
        </is>
      </c>
      <c r="H88" s="3" t="inlineStr">
        <is>
          <t>Notificado</t>
        </is>
      </c>
      <c r="I88" s="3" t="inlineStr">
        <is>
          <t>autuacao</t>
        </is>
      </c>
      <c r="J88" s="3" t="n">
        <v>208.26</v>
      </c>
      <c r="K88" s="3" t="n"/>
      <c r="L88" s="3" t="n"/>
      <c r="M88" s="3" t="inlineStr">
        <is>
          <t>BEH7B63</t>
        </is>
      </c>
      <c r="N88" s="3" t="n"/>
      <c r="O88" s="3" t="n"/>
      <c r="P88" s="4">
        <f>IF(Tabela1[[#This Row],[vencimento]]="","",TEXT(Tabela1[[#This Row],[vencimento]],"mmmm"))</f>
        <v/>
      </c>
    </row>
    <row r="89" hidden="1" ht="15.75" customHeight="1" s="38" thickBot="1">
      <c r="A89" s="1" t="inlineStr">
        <is>
          <t>275350-I005034848</t>
        </is>
      </c>
      <c r="B89" s="2" t="n">
        <v>44708</v>
      </c>
      <c r="C89" s="3" t="inlineStr">
        <is>
          <t>60503 - Avançar sinal vermelho semáforo, exc houver sinaliz perm conv à dir - fisc eletr (Art 208 do CTB)</t>
        </is>
      </c>
      <c r="D89" s="3" t="inlineStr">
        <is>
          <t>21h31</t>
        </is>
      </c>
      <c r="E89" s="3" t="inlineStr">
        <is>
          <t>BR 476 x R Ten Francisco F de Souza SENT BC</t>
        </is>
      </c>
      <c r="F89" s="48" t="n">
        <v>296.4</v>
      </c>
      <c r="G89" s="3" t="inlineStr">
        <is>
          <t>PREFEITURA MUNICIPAL DE CURITIBA</t>
        </is>
      </c>
      <c r="H89" s="3" t="inlineStr">
        <is>
          <t>Imposto</t>
        </is>
      </c>
      <c r="I89" s="3" t="inlineStr">
        <is>
          <t>multa</t>
        </is>
      </c>
      <c r="J89" s="3" t="n">
        <v>296.4</v>
      </c>
      <c r="K89" s="2" t="n">
        <v>44844</v>
      </c>
      <c r="L89" s="5" t="inlineStr">
        <is>
          <t>https://storage.googleapis.com/infosimples-api-tmp-files/api/detran/pr/multas-descritivos/20221021200322/X1rjXnkXHk0foJnynL5cO2vbIO-_GvUp/26e8d6a790ea184480818f34f8407a2f_4_uTA.html</t>
        </is>
      </c>
      <c r="M89" s="3" t="inlineStr">
        <is>
          <t>BBQ5936</t>
        </is>
      </c>
      <c r="N89" s="3" t="inlineStr">
        <is>
          <t>PEDRO OSIRES BELLO JUNIOR</t>
        </is>
      </c>
      <c r="O89" s="3" t="n"/>
      <c r="P89" s="4">
        <f>IF(Tabela1[[#This Row],[vencimento]]="","",TEXT(Tabela1[[#This Row],[vencimento]],"mmmm"))</f>
        <v/>
      </c>
    </row>
    <row r="90" hidden="1" ht="15.75" customHeight="1" s="38" thickBot="1">
      <c r="A90" s="1" t="inlineStr">
        <is>
          <t>000300-S029812705</t>
        </is>
      </c>
      <c r="B90" s="2" t="n">
        <v>44711</v>
      </c>
      <c r="C90" s="3" t="inlineStr">
        <is>
          <t>74550 - Transitar veloc sup máx permitida em até 20% (Art 218, I do CTB)</t>
        </is>
      </c>
      <c r="D90" s="3" t="inlineStr">
        <is>
          <t>07h36</t>
        </is>
      </c>
      <c r="E90" s="3" t="inlineStr">
        <is>
          <t>BR262 KM 753,67</t>
        </is>
      </c>
      <c r="F90" s="43" t="n">
        <v>104.13</v>
      </c>
      <c r="G90" s="3" t="inlineStr">
        <is>
          <t>DNIT</t>
        </is>
      </c>
      <c r="H90" s="3" t="inlineStr">
        <is>
          <t>Notificado</t>
        </is>
      </c>
      <c r="I90" s="3" t="inlineStr">
        <is>
          <t>autuacao</t>
        </is>
      </c>
      <c r="J90" s="3" t="n">
        <v>104.13</v>
      </c>
      <c r="K90" s="3" t="n"/>
      <c r="L90" s="3" t="n"/>
      <c r="M90" s="3" t="inlineStr">
        <is>
          <t>BBQ5936</t>
        </is>
      </c>
      <c r="N90" s="3" t="inlineStr">
        <is>
          <t>PEDRO OSIRES BELLO JUNIOR</t>
        </is>
      </c>
      <c r="O90" s="3" t="n"/>
      <c r="P90" s="4">
        <f>IF(Tabela1[[#This Row],[vencimento]]="","",TEXT(Tabela1[[#This Row],[vencimento]],"mmmm"))</f>
        <v/>
      </c>
    </row>
    <row r="91" hidden="1" ht="15.75" customHeight="1" s="38" thickBot="1">
      <c r="A91" s="1" t="inlineStr">
        <is>
          <t>000100-R602228018</t>
        </is>
      </c>
      <c r="B91" s="2" t="n">
        <v>44762</v>
      </c>
      <c r="C91" s="3" t="inlineStr">
        <is>
          <t>74630 - Transitar veloc sup máx permitida em mais de 20% até 50% (Art 218, II do CTB)</t>
        </is>
      </c>
      <c r="D91" s="3" t="inlineStr">
        <is>
          <t>09h36</t>
        </is>
      </c>
      <c r="E91" s="3" t="inlineStr">
        <is>
          <t>BR-101 KM-457 UF-ES</t>
        </is>
      </c>
      <c r="F91" s="45" t="n">
        <v>156.18</v>
      </c>
      <c r="G91" s="3" t="inlineStr">
        <is>
          <t>POLICIA RODOV. FEDERAL</t>
        </is>
      </c>
      <c r="H91" s="3" t="inlineStr">
        <is>
          <t>Notificado</t>
        </is>
      </c>
      <c r="I91" s="3" t="inlineStr">
        <is>
          <t>autuacao</t>
        </is>
      </c>
      <c r="J91" s="3" t="n">
        <v>156.18</v>
      </c>
      <c r="K91" s="3" t="n"/>
      <c r="L91" s="3" t="n"/>
      <c r="M91" s="3" t="inlineStr">
        <is>
          <t>BBQ5936</t>
        </is>
      </c>
      <c r="N91" s="3" t="inlineStr">
        <is>
          <t>PEDRO OSIRES BELLO JUNIOR</t>
        </is>
      </c>
      <c r="O91" s="3" t="n"/>
      <c r="P91" s="4">
        <f>IF(Tabela1[[#This Row],[vencimento]]="","",TEXT(Tabela1[[#This Row],[vencimento]],"mmmm"))</f>
        <v/>
      </c>
    </row>
    <row r="92" hidden="1" ht="15.75" customHeight="1" s="38" thickBot="1">
      <c r="A92" s="1" t="inlineStr">
        <is>
          <t>000300-S029846963</t>
        </is>
      </c>
      <c r="B92" s="2" t="n">
        <v>44714</v>
      </c>
      <c r="C92" s="3" t="inlineStr">
        <is>
          <t>74550 - Transitar veloc sup máx permitida em até 20% (Art 218, I do CTB)</t>
        </is>
      </c>
      <c r="D92" s="3" t="inlineStr">
        <is>
          <t>16h12</t>
        </is>
      </c>
      <c r="E92" s="3" t="inlineStr">
        <is>
          <t>BR101 KM 107,79</t>
        </is>
      </c>
      <c r="F92" s="43" t="n">
        <v>104.13</v>
      </c>
      <c r="G92" s="3" t="inlineStr">
        <is>
          <t>DNIT</t>
        </is>
      </c>
      <c r="H92" s="3" t="inlineStr">
        <is>
          <t>Notificado</t>
        </is>
      </c>
      <c r="I92" s="3" t="inlineStr">
        <is>
          <t>autuacao</t>
        </is>
      </c>
      <c r="J92" s="3" t="n">
        <v>104.13</v>
      </c>
      <c r="K92" s="3" t="n"/>
      <c r="L92" s="5" t="inlineStr">
        <is>
          <t>https://storage.googleapis.com/infosimples-api-tmp-files/api/detran/pr/multas-descritivos/20221021200636/jwdxwtXZvbkkWubZpwsW_2gXigEXbrtX/d6d98e116df2fb94e063a02811cff7b4_0_K2k.html</t>
        </is>
      </c>
      <c r="M92" s="3" t="inlineStr">
        <is>
          <t>BCR9J24</t>
        </is>
      </c>
      <c r="N92" s="3" t="inlineStr">
        <is>
          <t>PEDRO DE AQUINO PEREIRA</t>
        </is>
      </c>
      <c r="O92" s="3" t="n"/>
      <c r="P92" s="4">
        <f>IF(Tabela1[[#This Row],[vencimento]]="","",TEXT(Tabela1[[#This Row],[vencimento]],"mmmm"))</f>
        <v/>
      </c>
    </row>
    <row r="93" ht="15.75" customHeight="1" s="38" thickBot="1">
      <c r="A93" s="1" t="inlineStr">
        <is>
          <t>126200-1A 0319002</t>
        </is>
      </c>
      <c r="B93" s="2" t="n">
        <v>44741</v>
      </c>
      <c r="C93" s="3" t="inlineStr">
        <is>
          <t>50020 - Multa, por não identificação do condutor infrator, imposta a pessoa jurídica (Art 257 do CTB)</t>
        </is>
      </c>
      <c r="D93" s="3" t="inlineStr">
        <is>
          <t>05h46</t>
        </is>
      </c>
      <c r="E93" s="3" t="inlineStr">
        <is>
          <t>SP 348 KM 040 METROS 000</t>
        </is>
      </c>
      <c r="F93" s="45" t="n">
        <v>156.18</v>
      </c>
      <c r="G93" s="3" t="inlineStr">
        <is>
          <t>DER - SP</t>
        </is>
      </c>
      <c r="H93" s="3" t="inlineStr">
        <is>
          <t>Imposto</t>
        </is>
      </c>
      <c r="I93" s="3" t="inlineStr">
        <is>
          <t>multa</t>
        </is>
      </c>
      <c r="J93" s="3" t="n">
        <v>156.18</v>
      </c>
      <c r="K93" s="2" t="n">
        <v>44872</v>
      </c>
      <c r="L93" s="3" t="n"/>
      <c r="M93" s="3" t="inlineStr">
        <is>
          <t>BAJ5223</t>
        </is>
      </c>
      <c r="N93" s="3" t="n"/>
      <c r="O93" s="3" t="n"/>
      <c r="P93" s="4">
        <f>IF(Tabela1[[#This Row],[vencimento]]="","",TEXT(Tabela1[[#This Row],[vencimento]],"mmmm"))</f>
        <v/>
      </c>
    </row>
    <row r="94" ht="15.75" customHeight="1" s="38" thickBot="1">
      <c r="A94" s="1" t="inlineStr">
        <is>
          <t>126200-1AA0581891</t>
        </is>
      </c>
      <c r="B94" s="2" t="n">
        <v>44742</v>
      </c>
      <c r="C94" s="3" t="inlineStr">
        <is>
          <t>50020 - Multa, por não identificação do condutor infrator, imposta a pessoa jurídica (Art 257 do CTB)</t>
        </is>
      </c>
      <c r="D94" s="3" t="inlineStr">
        <is>
          <t>08h03</t>
        </is>
      </c>
      <c r="E94" s="3" t="inlineStr">
        <is>
          <t>SP 333 KM 016 METROS 940</t>
        </is>
      </c>
      <c r="F94" s="46" t="n">
        <v>312.37</v>
      </c>
      <c r="G94" s="3" t="inlineStr">
        <is>
          <t>DER - SP</t>
        </is>
      </c>
      <c r="H94" s="3" t="inlineStr">
        <is>
          <t>Notificado</t>
        </is>
      </c>
      <c r="I94" s="3" t="inlineStr">
        <is>
          <t>autuacao</t>
        </is>
      </c>
      <c r="J94" s="3" t="n">
        <v>312.37</v>
      </c>
      <c r="K94" s="3" t="n"/>
      <c r="L94" s="3" t="n"/>
      <c r="M94" s="3" t="inlineStr">
        <is>
          <t>AXK3540</t>
        </is>
      </c>
      <c r="N94" s="3" t="n"/>
      <c r="O94" s="3" t="n"/>
      <c r="P94" s="4">
        <f>IF(Tabela1[[#This Row],[vencimento]]="","",TEXT(Tabela1[[#This Row],[vencimento]],"mmmm"))</f>
        <v/>
      </c>
    </row>
    <row r="95" hidden="1" ht="15.75" customHeight="1" s="38" thickBot="1">
      <c r="A95" s="1" t="inlineStr">
        <is>
          <t>000300-S030305097</t>
        </is>
      </c>
      <c r="B95" s="2" t="n">
        <v>44743</v>
      </c>
      <c r="C95" s="3" t="inlineStr">
        <is>
          <t>60503 - Avançar sinal vermelho semáforo, exc houver sinaliz perm conv à dir - fisc eletr (Art 208 do CTB)</t>
        </is>
      </c>
      <c r="D95" s="3" t="inlineStr">
        <is>
          <t>16h01</t>
        </is>
      </c>
      <c r="E95" s="3" t="inlineStr">
        <is>
          <t>BR476 KM 116,4</t>
        </is>
      </c>
      <c r="F95" s="44" t="n">
        <v>234.78</v>
      </c>
      <c r="G95" s="3" t="inlineStr">
        <is>
          <t>DNIT</t>
        </is>
      </c>
      <c r="H95" s="3" t="inlineStr">
        <is>
          <t>Notificado</t>
        </is>
      </c>
      <c r="I95" s="3" t="inlineStr">
        <is>
          <t>autuacao</t>
        </is>
      </c>
      <c r="J95" s="3" t="n">
        <v>234.78</v>
      </c>
      <c r="K95" s="3" t="n"/>
      <c r="L95" s="3" t="n"/>
      <c r="M95" s="3" t="inlineStr">
        <is>
          <t>BCR9J24</t>
        </is>
      </c>
      <c r="N95" s="3" t="inlineStr">
        <is>
          <t>PEDRO DE AQUINO PEREIRA</t>
        </is>
      </c>
      <c r="O95" s="3" t="n"/>
      <c r="P95" s="4">
        <f>IF(Tabela1[[#This Row],[vencimento]]="","",TEXT(Tabela1[[#This Row],[vencimento]],"mmmm"))</f>
        <v/>
      </c>
    </row>
    <row r="96" ht="15.75" customHeight="1" s="38" thickBot="1">
      <c r="A96" s="1" t="inlineStr">
        <is>
          <t>126200-1AA0667731</t>
        </is>
      </c>
      <c r="B96" s="2" t="n">
        <v>44747</v>
      </c>
      <c r="C96" s="3" t="inlineStr">
        <is>
          <t>50020 - Multa, por não identificação do condutor infrator, imposta a pessoa jurídica (Art 257 do CTB)</t>
        </is>
      </c>
      <c r="D96" s="3" t="inlineStr">
        <is>
          <t>08h01</t>
        </is>
      </c>
      <c r="E96" s="3" t="inlineStr">
        <is>
          <t>SP 310 KM 233 METROS 400</t>
        </is>
      </c>
      <c r="F96" s="42" t="n">
        <v>208.26</v>
      </c>
      <c r="G96" s="3" t="inlineStr">
        <is>
          <t>DER - SP</t>
        </is>
      </c>
      <c r="H96" s="3" t="inlineStr">
        <is>
          <t>Notificado</t>
        </is>
      </c>
      <c r="I96" s="3" t="inlineStr">
        <is>
          <t>autuacao</t>
        </is>
      </c>
      <c r="J96" s="3" t="n">
        <v>208.26</v>
      </c>
      <c r="K96" s="3" t="n"/>
      <c r="L96" s="3" t="n"/>
      <c r="M96" s="3" t="inlineStr">
        <is>
          <t>FFW2A21</t>
        </is>
      </c>
      <c r="N96" s="3" t="n"/>
      <c r="O96" s="3" t="n"/>
      <c r="P96" s="4">
        <f>IF(Tabela1[[#This Row],[vencimento]]="","",TEXT(Tabela1[[#This Row],[vencimento]],"mmmm"))</f>
        <v/>
      </c>
    </row>
    <row r="97" hidden="1" ht="15.75" customHeight="1" s="38" thickBot="1">
      <c r="A97" s="1" t="inlineStr">
        <is>
          <t>107200-CJ02965418</t>
        </is>
      </c>
      <c r="B97" s="2" t="n">
        <v>44798</v>
      </c>
      <c r="C97" s="3" t="inlineStr">
        <is>
          <t>56810 - Transitar na faixa/pista da direita regul circulação exclusiva determ veículo (Art 184, I do CTB)</t>
        </is>
      </c>
      <c r="D97" s="3" t="inlineStr">
        <is>
          <t>12h37</t>
        </is>
      </c>
      <c r="E97" s="3" t="inlineStr">
        <is>
          <t>DF-075 (EPNB) KM 4,4 SENT. N. BAND. / RIACHO FUNDO</t>
        </is>
      </c>
      <c r="F97" s="51" t="n">
        <v>70.7</v>
      </c>
      <c r="G97" s="3" t="inlineStr">
        <is>
          <t>DER - DF</t>
        </is>
      </c>
      <c r="H97" s="3" t="inlineStr">
        <is>
          <t>Notificado</t>
        </is>
      </c>
      <c r="I97" s="3" t="inlineStr">
        <is>
          <t>autuacao</t>
        </is>
      </c>
      <c r="J97" s="3" t="n">
        <v>70.7</v>
      </c>
      <c r="K97" s="3" t="n"/>
      <c r="L97" s="3" t="n"/>
      <c r="M97" s="3" t="inlineStr">
        <is>
          <t>BCR9J24</t>
        </is>
      </c>
      <c r="N97" s="3" t="inlineStr">
        <is>
          <t>PEDRO DE AQUINO PEREIRA</t>
        </is>
      </c>
      <c r="O97" s="3" t="n"/>
      <c r="P97" s="4">
        <f>IF(Tabela1[[#This Row],[vencimento]]="","",TEXT(Tabela1[[#This Row],[vencimento]],"mmmm"))</f>
        <v/>
      </c>
    </row>
    <row r="98" ht="15.75" customHeight="1" s="38" thickBot="1">
      <c r="A98" s="1" t="inlineStr">
        <is>
          <t>126200-1AA2653091</t>
        </is>
      </c>
      <c r="B98" s="2" t="n">
        <v>44758</v>
      </c>
      <c r="C98" s="3" t="inlineStr">
        <is>
          <t>50020 - Multa, por não identificação do condutor infrator, imposta a pessoa jurídica (Art 257 do CTB)</t>
        </is>
      </c>
      <c r="D98" s="3" t="inlineStr">
        <is>
          <t>08h01</t>
        </is>
      </c>
      <c r="E98" s="3" t="inlineStr">
        <is>
          <t>SP 294 KM 453 METROS 420</t>
        </is>
      </c>
      <c r="F98" s="46" t="n">
        <v>312.37</v>
      </c>
      <c r="G98" s="3" t="inlineStr">
        <is>
          <t>DER - SP</t>
        </is>
      </c>
      <c r="H98" s="3" t="inlineStr">
        <is>
          <t>Notificado</t>
        </is>
      </c>
      <c r="I98" s="3" t="inlineStr">
        <is>
          <t>autuacao</t>
        </is>
      </c>
      <c r="J98" s="3" t="n">
        <v>312.37</v>
      </c>
      <c r="K98" s="3" t="n"/>
      <c r="L98" s="3" t="n"/>
      <c r="M98" s="3" t="inlineStr">
        <is>
          <t>RHS6D59</t>
        </is>
      </c>
      <c r="N98" s="3" t="n"/>
      <c r="O98" s="3" t="n"/>
      <c r="P98" s="4">
        <f>IF(Tabela1[[#This Row],[vencimento]]="","",TEXT(Tabela1[[#This Row],[vencimento]],"mmmm"))</f>
        <v/>
      </c>
    </row>
    <row r="99" hidden="1" ht="15.75" customHeight="1" s="38" thickBot="1">
      <c r="A99" s="1" t="inlineStr">
        <is>
          <t>109200-R020508547</t>
        </is>
      </c>
      <c r="B99" s="2" t="n">
        <v>44541</v>
      </c>
      <c r="C99" s="3" t="inlineStr">
        <is>
          <t>74550 - Transitar veloc sup máx permitida em até 20% (Art 218, I do CTB)</t>
        </is>
      </c>
      <c r="D99" s="3" t="inlineStr">
        <is>
          <t>08h23</t>
        </is>
      </c>
      <c r="E99" s="3" t="inlineStr">
        <is>
          <t>GO 070 KM 23,900</t>
        </is>
      </c>
      <c r="F99" s="43" t="n">
        <v>104.13</v>
      </c>
      <c r="G99" s="3" t="inlineStr">
        <is>
          <t>DER - GO</t>
        </is>
      </c>
      <c r="H99" s="3" t="inlineStr">
        <is>
          <t>Notificado</t>
        </is>
      </c>
      <c r="I99" s="3" t="inlineStr">
        <is>
          <t>autuacao</t>
        </is>
      </c>
      <c r="J99" s="3" t="n">
        <v>104.13</v>
      </c>
      <c r="K99" s="3" t="n"/>
      <c r="L99" s="5" t="inlineStr">
        <is>
          <t>https://storage.googleapis.com/infosimples-api-tmp-files/api/detran/pr/multas-descritivos/20221021200720/d4BQAztjINd_Qa-p9rTR5Aq4c7yVZ47f/69c31df5f18578a0ddecb8ff0ba1f09b_0_080.html</t>
        </is>
      </c>
      <c r="M99" s="3" t="inlineStr">
        <is>
          <t>BCS6A22</t>
        </is>
      </c>
      <c r="N99" s="3" t="inlineStr">
        <is>
          <t>LEONARDO KADARNOS</t>
        </is>
      </c>
      <c r="O99" s="3" t="n"/>
      <c r="P99" s="4">
        <f>IF(Tabela1[[#This Row],[vencimento]]="","",TEXT(Tabela1[[#This Row],[vencimento]],"mmmm"))</f>
        <v/>
      </c>
    </row>
    <row r="100" ht="15.75" customHeight="1" s="38" thickBot="1">
      <c r="A100" s="1" t="inlineStr">
        <is>
          <t>126200-1AA1492871</t>
        </is>
      </c>
      <c r="B100" s="2" t="n">
        <v>44779</v>
      </c>
      <c r="C100" s="3" t="inlineStr">
        <is>
          <t>50020 - Multa, por não identificação do condutor infrator, imposta a pessoa jurídica (Art 257 do CTB)</t>
        </is>
      </c>
      <c r="D100" s="3" t="inlineStr">
        <is>
          <t>08h11</t>
        </is>
      </c>
      <c r="E100" s="3" t="inlineStr">
        <is>
          <t>SP 348 KM 040 METROS 000</t>
        </is>
      </c>
      <c r="F100" s="46" t="n">
        <v>312.37</v>
      </c>
      <c r="G100" s="3" t="inlineStr">
        <is>
          <t>DER - SP</t>
        </is>
      </c>
      <c r="H100" s="3" t="inlineStr">
        <is>
          <t>Notificado</t>
        </is>
      </c>
      <c r="I100" s="3" t="inlineStr">
        <is>
          <t>autuacao</t>
        </is>
      </c>
      <c r="J100" s="3" t="n">
        <v>312.37</v>
      </c>
      <c r="K100" s="3" t="n"/>
      <c r="L100" s="5" t="inlineStr">
        <is>
          <t>https://storage.googleapis.com/infosimples-api-tmp-files/api/detran/pr/multas-descritivos/20221024135641/DSYxtS8WTzBjGi64ERVKKLnpn8Ka76wu/bc6311286d8129ad36c61c283c4bacd1_0_nQ4.html</t>
        </is>
      </c>
      <c r="M100" s="3" t="inlineStr">
        <is>
          <t>RHR4I00</t>
        </is>
      </c>
      <c r="N100" s="3" t="n"/>
      <c r="O100" s="3" t="n"/>
      <c r="P100" s="4">
        <f>IF(Tabela1[[#This Row],[vencimento]]="","",TEXT(Tabela1[[#This Row],[vencimento]],"mmmm"))</f>
        <v/>
      </c>
    </row>
    <row r="101" hidden="1" ht="15.75" customHeight="1" s="38" thickBot="1">
      <c r="A101" s="1" t="inlineStr">
        <is>
          <t>000100-R594329868</t>
        </is>
      </c>
      <c r="B101" s="2" t="n">
        <v>44716</v>
      </c>
      <c r="C101" s="3" t="inlineStr">
        <is>
          <t>74550 - Transitar veloc sup máx permitida em até 20% (Art 218, I do CTB)</t>
        </is>
      </c>
      <c r="D101" s="3" t="inlineStr">
        <is>
          <t>01h21</t>
        </is>
      </c>
      <c r="E101" s="3" t="inlineStr">
        <is>
          <t>BR-163 KM-397 UF-MS</t>
        </is>
      </c>
      <c r="F101" s="43" t="n">
        <v>104.13</v>
      </c>
      <c r="G101" s="3" t="inlineStr">
        <is>
          <t>POLICIA RODOV. FEDERAL</t>
        </is>
      </c>
      <c r="H101" s="3" t="inlineStr">
        <is>
          <t>Notificado</t>
        </is>
      </c>
      <c r="I101" s="3" t="inlineStr">
        <is>
          <t>autuacao</t>
        </is>
      </c>
      <c r="J101" s="3" t="n">
        <v>104.13</v>
      </c>
      <c r="K101" s="3" t="n"/>
      <c r="L101" s="3" t="n"/>
      <c r="M101" s="3" t="inlineStr">
        <is>
          <t>BCU3E35</t>
        </is>
      </c>
      <c r="N101" s="3" t="inlineStr">
        <is>
          <t>PEDRO OSIRES BELLO JUNIOR</t>
        </is>
      </c>
      <c r="O101" s="3" t="n"/>
      <c r="P101" s="4">
        <f>IF(Tabela1[[#This Row],[vencimento]]="","",TEXT(Tabela1[[#This Row],[vencimento]],"mmmm"))</f>
        <v/>
      </c>
    </row>
    <row r="102" ht="15.75" customHeight="1" s="38" thickBot="1">
      <c r="A102" s="1" t="inlineStr">
        <is>
          <t>121100-D006038833</t>
        </is>
      </c>
      <c r="B102" s="2" t="n">
        <v>44671</v>
      </c>
      <c r="C102" s="3" t="inlineStr">
        <is>
          <t>50020 - Multa, por não identificação do condutor infrator, imposta a pessoa jurídica (Art 257 do CTB)</t>
        </is>
      </c>
      <c r="D102" s="3" t="inlineStr">
        <is>
          <t>15h00</t>
        </is>
      </c>
      <c r="E102" s="3" t="inlineStr">
        <is>
          <t>DETRAN</t>
        </is>
      </c>
      <c r="F102" s="40" t="n">
        <v>262.92</v>
      </c>
      <c r="G102" s="3" t="inlineStr">
        <is>
          <t>DETRAN - RS</t>
        </is>
      </c>
      <c r="H102" s="3" t="inlineStr">
        <is>
          <t>Imposto</t>
        </is>
      </c>
      <c r="I102" s="3" t="inlineStr">
        <is>
          <t>multa</t>
        </is>
      </c>
      <c r="J102" s="3" t="n">
        <v>262.92</v>
      </c>
      <c r="K102" s="2" t="n">
        <v>44818</v>
      </c>
      <c r="L102" s="5" t="inlineStr">
        <is>
          <t>https://storage.googleapis.com/infosimples-api-tmp-files/api/detran/pr/multas-descritivos/20221021201043/lkH_e-W5NsswgP-DVM816NTPP1LZKi9F/c138cee9533defc47997c4dd64136975_0_XDc.html</t>
        </is>
      </c>
      <c r="M102" s="3" t="inlineStr">
        <is>
          <t>BDV4A31</t>
        </is>
      </c>
      <c r="N102" s="3" t="n"/>
      <c r="O102" s="3" t="n"/>
      <c r="P102" s="4">
        <f>IF(Tabela1[[#This Row],[vencimento]]="","",TEXT(Tabela1[[#This Row],[vencimento]],"mmmm"))</f>
        <v/>
      </c>
    </row>
    <row r="103" ht="15.75" customHeight="1" s="38" thickBot="1">
      <c r="A103" s="1" t="inlineStr">
        <is>
          <t>121100-D006082044</t>
        </is>
      </c>
      <c r="B103" s="2" t="n">
        <v>44697</v>
      </c>
      <c r="C103" s="3" t="inlineStr">
        <is>
          <t>50020 - Multa, por não identificação do condutor infrator, imposta a pessoa jurídica (Art 257 do CTB)</t>
        </is>
      </c>
      <c r="D103" s="3" t="inlineStr">
        <is>
          <t>15h00</t>
        </is>
      </c>
      <c r="E103" s="3" t="inlineStr">
        <is>
          <t>DETRAN</t>
        </is>
      </c>
      <c r="F103" s="40" t="n">
        <v>262.92</v>
      </c>
      <c r="G103" s="3" t="inlineStr">
        <is>
          <t>DETRAN - RS</t>
        </is>
      </c>
      <c r="H103" s="3" t="inlineStr">
        <is>
          <t>Imposto</t>
        </is>
      </c>
      <c r="I103" s="3" t="inlineStr">
        <is>
          <t>multa</t>
        </is>
      </c>
      <c r="J103" s="3" t="n">
        <v>262.92</v>
      </c>
      <c r="K103" s="2" t="n">
        <v>44844</v>
      </c>
      <c r="L103" s="5" t="inlineStr">
        <is>
          <t>https://storage.googleapis.com/infosimples-api-tmp-files/api/detran/pr/multas-descritivos/20221024133628/7HZpeXzR1aLnL0hjPByGcAvsgwvjB4zo/01a5e93acb7e1b5f05a4d340654db8bc_0_U70.html</t>
        </is>
      </c>
      <c r="M103" s="3" t="inlineStr">
        <is>
          <t>BEI0G51</t>
        </is>
      </c>
      <c r="N103" s="3" t="n"/>
      <c r="O103" s="3" t="n"/>
      <c r="P103" s="4">
        <f>IF(Tabela1[[#This Row],[vencimento]]="","",TEXT(Tabela1[[#This Row],[vencimento]],"mmmm"))</f>
        <v/>
      </c>
    </row>
    <row r="104" ht="15.75" customHeight="1" s="38" thickBot="1">
      <c r="A104" s="1" t="inlineStr">
        <is>
          <t>121100-D006163829</t>
        </is>
      </c>
      <c r="B104" s="2" t="n">
        <v>44746</v>
      </c>
      <c r="C104" s="3" t="inlineStr">
        <is>
          <t>50020 - Multa, por não identificação do condutor infrator, imposta a pessoa jurídica (Art 257 do CTB)</t>
        </is>
      </c>
      <c r="D104" s="3" t="inlineStr">
        <is>
          <t>15h00</t>
        </is>
      </c>
      <c r="E104" s="3" t="inlineStr">
        <is>
          <t>DETRAN</t>
        </is>
      </c>
      <c r="F104" s="42" t="n">
        <v>208.26</v>
      </c>
      <c r="G104" s="3" t="inlineStr">
        <is>
          <t>DETRAN - RS</t>
        </is>
      </c>
      <c r="H104" s="3" t="inlineStr">
        <is>
          <t>Imposto</t>
        </is>
      </c>
      <c r="I104" s="3" t="inlineStr">
        <is>
          <t>multa</t>
        </is>
      </c>
      <c r="J104" s="3" t="n">
        <v>208.26</v>
      </c>
      <c r="K104" s="2" t="n">
        <v>44881</v>
      </c>
      <c r="L104" s="3" t="n"/>
      <c r="M104" s="3" t="inlineStr">
        <is>
          <t>BEV6E05</t>
        </is>
      </c>
      <c r="N104" s="3" t="n"/>
      <c r="O104" s="3" t="n"/>
      <c r="P104" s="4">
        <f>IF(Tabela1[[#This Row],[vencimento]]="","",TEXT(Tabela1[[#This Row],[vencimento]],"mmmm"))</f>
        <v/>
      </c>
    </row>
    <row r="105" ht="15.75" customHeight="1" s="38" thickBot="1">
      <c r="A105" s="1" t="inlineStr">
        <is>
          <t>121100-D006256845</t>
        </is>
      </c>
      <c r="B105" s="2" t="n">
        <v>44792</v>
      </c>
      <c r="C105" s="3" t="inlineStr">
        <is>
          <t>50020 - Multa, por não identificação do condutor infrator, imposta a pessoa jurídica (Art 257 do CTB)</t>
        </is>
      </c>
      <c r="D105" s="3" t="inlineStr">
        <is>
          <t>15h00</t>
        </is>
      </c>
      <c r="E105" s="3" t="inlineStr">
        <is>
          <t>DETRAN</t>
        </is>
      </c>
      <c r="F105" s="42" t="n">
        <v>208.26</v>
      </c>
      <c r="G105" s="3" t="inlineStr">
        <is>
          <t>DETRAN - RS</t>
        </is>
      </c>
      <c r="H105" s="3" t="inlineStr">
        <is>
          <t>Notificado</t>
        </is>
      </c>
      <c r="I105" s="3" t="inlineStr">
        <is>
          <t>autuacao</t>
        </is>
      </c>
      <c r="J105" s="3" t="n">
        <v>208.26</v>
      </c>
      <c r="K105" s="3" t="n"/>
      <c r="L105" s="5" t="inlineStr">
        <is>
          <t>https://storage.googleapis.com/infosimples-api-tmp-files/api/detran/pr/multas-descritivos/20221024135531/LFeem9ziRVRx1CitL0mS4pfsNh-2HHgg/79491eedfd98c1c9d82c7305a01be944_0_idk.html</t>
        </is>
      </c>
      <c r="M105" s="3" t="inlineStr">
        <is>
          <t>RHH3E54</t>
        </is>
      </c>
      <c r="N105" s="3" t="n"/>
      <c r="O105" s="3" t="n"/>
      <c r="P105" s="4">
        <f>IF(Tabela1[[#This Row],[vencimento]]="","",TEXT(Tabela1[[#This Row],[vencimento]],"mmmm"))</f>
        <v/>
      </c>
    </row>
    <row r="106" ht="15.75" customHeight="1" s="38" thickBot="1">
      <c r="A106" s="1" t="inlineStr">
        <is>
          <t>264770-J430170643</t>
        </is>
      </c>
      <c r="B106" s="2" t="n">
        <v>44784</v>
      </c>
      <c r="C106" s="3" t="inlineStr">
        <is>
          <t>50020 - Multa, por não identificação do condutor infrator, imposta a pessoa jurídica (Art 257 do CTB)</t>
        </is>
      </c>
      <c r="D106" s="3" t="inlineStr">
        <is>
          <t>15h50</t>
        </is>
      </c>
      <c r="E106" s="3" t="inlineStr">
        <is>
          <t>AV. DR. ARTHUR MARCONDES DE SIQUEIRA S N TREVO DE BONSUCESSO SENT. PIMENTAS</t>
        </is>
      </c>
      <c r="F106" s="40" t="n">
        <v>262.92</v>
      </c>
      <c r="G106" s="3" t="inlineStr">
        <is>
          <t>GUARULHOS-SP</t>
        </is>
      </c>
      <c r="H106" s="3" t="inlineStr">
        <is>
          <t>Imposto</t>
        </is>
      </c>
      <c r="I106" s="3" t="inlineStr">
        <is>
          <t>multa</t>
        </is>
      </c>
      <c r="J106" s="3" t="n">
        <v>262.92</v>
      </c>
      <c r="K106" s="2" t="n">
        <v>44824</v>
      </c>
      <c r="L106" s="3" t="n"/>
      <c r="M106" s="3" t="inlineStr">
        <is>
          <t>RHH3E54</t>
        </is>
      </c>
      <c r="N106" s="3" t="n"/>
      <c r="O106" s="3" t="n"/>
      <c r="P106" s="4">
        <f>IF(Tabela1[[#This Row],[vencimento]]="","",TEXT(Tabela1[[#This Row],[vencimento]],"mmmm"))</f>
        <v/>
      </c>
    </row>
    <row r="107" hidden="1" ht="15.75" customHeight="1" s="38" thickBot="1">
      <c r="A107" s="1" t="inlineStr">
        <is>
          <t>126200-1O 9511747</t>
        </is>
      </c>
      <c r="B107" s="2" t="n">
        <v>44761</v>
      </c>
      <c r="C107" s="3" t="inlineStr">
        <is>
          <t>74550 - Transitar veloc sup máx permitida em até 20% (Art 218, I do CTB)</t>
        </is>
      </c>
      <c r="D107" s="3" t="inlineStr">
        <is>
          <t>17h36</t>
        </is>
      </c>
      <c r="E107" s="3" t="inlineStr">
        <is>
          <t>SP 021 KM 090 METROS 500</t>
        </is>
      </c>
      <c r="F107" s="43" t="n">
        <v>104.13</v>
      </c>
      <c r="G107" s="3" t="inlineStr">
        <is>
          <t>DER - SP</t>
        </is>
      </c>
      <c r="H107" s="3" t="inlineStr">
        <is>
          <t>Imposto</t>
        </is>
      </c>
      <c r="I107" s="3" t="inlineStr">
        <is>
          <t>multa</t>
        </is>
      </c>
      <c r="J107" s="3" t="n">
        <v>104.13</v>
      </c>
      <c r="K107" s="2" t="n">
        <v>44872</v>
      </c>
      <c r="L107" s="3" t="n"/>
      <c r="M107" s="3" t="inlineStr">
        <is>
          <t>BCU3E35</t>
        </is>
      </c>
      <c r="N107" s="3" t="inlineStr">
        <is>
          <t>PEDRO OSIRES BELLO JUNIOR</t>
        </is>
      </c>
      <c r="O107" s="3" t="n"/>
      <c r="P107" s="4">
        <f>IF(Tabela1[[#This Row],[vencimento]]="","",TEXT(Tabela1[[#This Row],[vencimento]],"mmmm"))</f>
        <v/>
      </c>
    </row>
    <row r="108" ht="15.75" customHeight="1" s="38" thickBot="1">
      <c r="A108" s="1" t="inlineStr">
        <is>
          <t>265630-N004694865</t>
        </is>
      </c>
      <c r="B108" s="2" t="n">
        <v>44599</v>
      </c>
      <c r="C108" s="3" t="inlineStr">
        <is>
          <t>50020 - Multa, por não identificação do condutor infrator, imposta a pessoa jurídica (Art 257 do CTB)</t>
        </is>
      </c>
      <c r="D108" s="3" t="inlineStr">
        <is>
          <t>01h34</t>
        </is>
      </c>
      <c r="E108" s="3" t="inlineStr">
        <is>
          <t>ESTRADA GOVERNADOR MARIO COVAS JUNIOR, PROX DO N. 1041 SENTIDO ITAQUAQUECETUBAS</t>
        </is>
      </c>
      <c r="F108" s="39" t="n">
        <v>131.46</v>
      </c>
      <c r="G108" s="3" t="inlineStr">
        <is>
          <t>ITAQUAQUECETUBA-SP</t>
        </is>
      </c>
      <c r="H108" s="3" t="inlineStr">
        <is>
          <t>Imposto</t>
        </is>
      </c>
      <c r="I108" s="3" t="inlineStr">
        <is>
          <t>multa</t>
        </is>
      </c>
      <c r="J108" s="3" t="n">
        <v>131.46</v>
      </c>
      <c r="K108" s="2" t="n">
        <v>44823</v>
      </c>
      <c r="L108" s="5" t="inlineStr">
        <is>
          <t>https://storage.googleapis.com/infosimples-api-tmp-files/api/detran/pr/multas-descritivos/20221024134046/d59Po-kjgO6iKtsKILqPO7qwj0fCzbhb/1f9e129f109d25da3062e90d2ce9e021_2_0mY.html</t>
        </is>
      </c>
      <c r="M108" s="3" t="inlineStr">
        <is>
          <t>EZT8G78</t>
        </is>
      </c>
      <c r="N108" s="3" t="n"/>
      <c r="O108" s="3" t="n"/>
      <c r="P108" s="4">
        <f>IF(Tabela1[[#This Row],[vencimento]]="","",TEXT(Tabela1[[#This Row],[vencimento]],"mmmm"))</f>
        <v/>
      </c>
    </row>
    <row r="109" hidden="1" ht="15.75" customHeight="1" s="38" thickBot="1">
      <c r="A109" s="1" t="inlineStr">
        <is>
          <t>000100-R607414855</t>
        </is>
      </c>
      <c r="B109" s="2" t="n">
        <v>44806</v>
      </c>
      <c r="C109" s="3" t="inlineStr">
        <is>
          <t>74550 - Transitar veloc sup máx permitida em até 20% (Art 218, I do CTB)</t>
        </is>
      </c>
      <c r="D109" s="3" t="inlineStr">
        <is>
          <t>16h40</t>
        </is>
      </c>
      <c r="E109" s="3" t="inlineStr">
        <is>
          <t>BR-381 KM-672 UF-MG</t>
        </is>
      </c>
      <c r="F109" s="43" t="n">
        <v>104.13</v>
      </c>
      <c r="G109" s="3" t="inlineStr">
        <is>
          <t>POLICIA RODOV. FEDERAL</t>
        </is>
      </c>
      <c r="H109" s="3" t="inlineStr">
        <is>
          <t>Notificado</t>
        </is>
      </c>
      <c r="I109" s="3" t="inlineStr">
        <is>
          <t>autuacao</t>
        </is>
      </c>
      <c r="J109" s="3" t="n">
        <v>104.13</v>
      </c>
      <c r="K109" s="3" t="n"/>
      <c r="L109" s="3" t="n"/>
      <c r="M109" s="3" t="inlineStr">
        <is>
          <t>BCU3E35</t>
        </is>
      </c>
      <c r="N109" s="3" t="inlineStr">
        <is>
          <t>PEDRO OSIRES BELLO JUNIOR</t>
        </is>
      </c>
      <c r="O109" s="3" t="n"/>
      <c r="P109" s="4">
        <f>IF(Tabela1[[#This Row],[vencimento]]="","",TEXT(Tabela1[[#This Row],[vencimento]],"mmmm"))</f>
        <v/>
      </c>
    </row>
    <row r="110" hidden="1" ht="15.75" customHeight="1" s="38" thickBot="1">
      <c r="A110" s="1" t="inlineStr">
        <is>
          <t>000100-T600068657</t>
        </is>
      </c>
      <c r="B110" s="2" t="n">
        <v>44795</v>
      </c>
      <c r="C110" s="3" t="inlineStr">
        <is>
          <t>59670 - Ultrapassar pela contramão linha de divisão de fluxos opostos, contínua amarela (Art 203, V do CTB)</t>
        </is>
      </c>
      <c r="D110" s="3" t="inlineStr">
        <is>
          <t>06h25</t>
        </is>
      </c>
      <c r="E110" s="3" t="inlineStr">
        <is>
          <t>BR-153 KM-158 UF-MG</t>
        </is>
      </c>
      <c r="F110" s="50" t="n">
        <v>1173.88</v>
      </c>
      <c r="G110" s="3" t="inlineStr">
        <is>
          <t>POLICIA RODOV. FEDERAL</t>
        </is>
      </c>
      <c r="H110" s="3" t="inlineStr">
        <is>
          <t>Notificado</t>
        </is>
      </c>
      <c r="I110" s="3" t="inlineStr">
        <is>
          <t>autuacao</t>
        </is>
      </c>
      <c r="J110" s="9" t="n">
        <v>1173.88</v>
      </c>
      <c r="K110" s="3" t="n"/>
      <c r="L110" s="5" t="inlineStr">
        <is>
          <t>https://storage.googleapis.com/infosimples-api-tmp-files/api/detran/pr/multas-descritivos/20221021200806/A0Qko5cLRSiKSFZfwrbuxuCpdyMBCaPb/469433910322ad0610b8b95939afad0c_0_3zA.html</t>
        </is>
      </c>
      <c r="M110" s="3" t="inlineStr">
        <is>
          <t>BCU3E37</t>
        </is>
      </c>
      <c r="N110" s="3" t="inlineStr">
        <is>
          <t>VILMAR FERNANDES DOS SANTOS</t>
        </is>
      </c>
      <c r="O110" s="3" t="n"/>
      <c r="P110" s="4">
        <f>IF(Tabela1[[#This Row],[vencimento]]="","",TEXT(Tabela1[[#This Row],[vencimento]],"mmmm"))</f>
        <v/>
      </c>
    </row>
    <row r="111" hidden="1" ht="15.75" customHeight="1" s="38" thickBot="1">
      <c r="A111" s="1" t="inlineStr">
        <is>
          <t>000300-S029959963</t>
        </is>
      </c>
      <c r="B111" s="2" t="n">
        <v>44722</v>
      </c>
      <c r="C111" s="3" t="inlineStr">
        <is>
          <t>60503 - Avançar sinal vermelho semáforo, exc houver sinaliz perm conv à dir - fisc eletr (Art 208 do CTB)</t>
        </is>
      </c>
      <c r="D111" s="3" t="inlineStr">
        <is>
          <t>16h46</t>
        </is>
      </c>
      <c r="E111" s="3" t="inlineStr">
        <is>
          <t>BR476 KM 119,1</t>
        </is>
      </c>
      <c r="F111" s="44" t="n">
        <v>234.78</v>
      </c>
      <c r="G111" s="3" t="inlineStr">
        <is>
          <t>DNIT</t>
        </is>
      </c>
      <c r="H111" s="3" t="inlineStr">
        <is>
          <t>Notificado</t>
        </is>
      </c>
      <c r="I111" s="3" t="inlineStr">
        <is>
          <t>autuacao</t>
        </is>
      </c>
      <c r="J111" s="3" t="n">
        <v>234.78</v>
      </c>
      <c r="K111" s="3" t="n"/>
      <c r="L111" s="5" t="inlineStr">
        <is>
          <t>https://storage.googleapis.com/infosimples-api-tmp-files/api/detran/pr/multas-descritivos/20221021200930/LUgmZGqtFR8XqjlryrnfukX7rSWALfAe/73fd46b2b6d1ed22c486809cf36a9e6b_0_eMs.html</t>
        </is>
      </c>
      <c r="M111" s="3" t="inlineStr">
        <is>
          <t>BCU9A59</t>
        </is>
      </c>
      <c r="N111" s="3" t="inlineStr">
        <is>
          <t>JONAS CARDOSO DE OLIVEIRA</t>
        </is>
      </c>
      <c r="O111" s="3" t="n"/>
      <c r="P111" s="4">
        <f>IF(Tabela1[[#This Row],[vencimento]]="","",TEXT(Tabela1[[#This Row],[vencimento]],"mmmm"))</f>
        <v/>
      </c>
    </row>
    <row r="112" ht="15.75" customHeight="1" s="38" thickBot="1">
      <c r="A112" s="1" t="inlineStr">
        <is>
          <t>266710-C480088511</t>
        </is>
      </c>
      <c r="B112" s="2" t="n">
        <v>44716</v>
      </c>
      <c r="C112" s="3" t="inlineStr">
        <is>
          <t>50020 - Multa, por não identificação do condutor infrator, imposta a pessoa jurídica (Art 257 do CTB)</t>
        </is>
      </c>
      <c r="D112" s="3" t="inlineStr">
        <is>
          <t>07h35</t>
        </is>
      </c>
      <c r="E112" s="3" t="inlineStr">
        <is>
          <t>AV. TABELIAO PASSARELA, 58</t>
        </is>
      </c>
      <c r="F112" s="42" t="n">
        <v>208.26</v>
      </c>
      <c r="G112" s="3" t="inlineStr">
        <is>
          <t>MAIRIPORA-SP</t>
        </is>
      </c>
      <c r="H112" s="3" t="inlineStr">
        <is>
          <t>Notificado</t>
        </is>
      </c>
      <c r="I112" s="3" t="inlineStr">
        <is>
          <t>autuacao</t>
        </is>
      </c>
      <c r="J112" s="3" t="n">
        <v>208.26</v>
      </c>
      <c r="K112" s="3" t="n"/>
      <c r="L112" s="3" t="n"/>
      <c r="M112" s="3" t="inlineStr">
        <is>
          <t>AYP1455</t>
        </is>
      </c>
      <c r="N112" s="3" t="n"/>
      <c r="O112" s="3" t="n"/>
      <c r="P112" s="4">
        <f>IF(Tabela1[[#This Row],[vencimento]]="","",TEXT(Tabela1[[#This Row],[vencimento]],"mmmm"))</f>
        <v/>
      </c>
    </row>
    <row r="113" ht="15.75" customHeight="1" s="38" thickBot="1">
      <c r="A113" s="1" t="inlineStr">
        <is>
          <t>266710-C480093104</t>
        </is>
      </c>
      <c r="B113" s="2" t="n">
        <v>44760</v>
      </c>
      <c r="C113" s="3" t="inlineStr">
        <is>
          <t>50020 - Multa, por não identificação do condutor infrator, imposta a pessoa jurídica (Art 257 do CTB)</t>
        </is>
      </c>
      <c r="D113" s="3" t="inlineStr">
        <is>
          <t>07h45</t>
        </is>
      </c>
      <c r="E113" s="3" t="inlineStr">
        <is>
          <t>RUA PADRE VAIRO, 118</t>
        </is>
      </c>
      <c r="F113" s="42" t="n">
        <v>208.26</v>
      </c>
      <c r="G113" s="3" t="inlineStr">
        <is>
          <t>MAIRIPORA-SP</t>
        </is>
      </c>
      <c r="H113" s="3" t="inlineStr">
        <is>
          <t>Notificado</t>
        </is>
      </c>
      <c r="I113" s="3" t="inlineStr">
        <is>
          <t>autuacao</t>
        </is>
      </c>
      <c r="J113" s="3" t="n">
        <v>208.26</v>
      </c>
      <c r="K113" s="3" t="n"/>
      <c r="L113" s="3" t="n"/>
      <c r="M113" s="3" t="inlineStr">
        <is>
          <t>AVB6484</t>
        </is>
      </c>
      <c r="N113" s="3" t="n"/>
      <c r="O113" s="3" t="n"/>
      <c r="P113" s="4">
        <f>IF(Tabela1[[#This Row],[vencimento]]="","",TEXT(Tabela1[[#This Row],[vencimento]],"mmmm"))</f>
        <v/>
      </c>
    </row>
    <row r="114" ht="15.75" customHeight="1" s="38" thickBot="1">
      <c r="A114" s="1" t="inlineStr">
        <is>
          <t>268610-N440027292</t>
        </is>
      </c>
      <c r="B114" s="2" t="n">
        <v>44790</v>
      </c>
      <c r="C114" s="3" t="inlineStr">
        <is>
          <t>50020 - Multa, por não identificação do condutor infrator, imposta a pessoa jurídica (Art 257 do CTB)</t>
        </is>
      </c>
      <c r="D114" s="3" t="inlineStr">
        <is>
          <t>11h36</t>
        </is>
      </c>
      <c r="E114" s="3" t="inlineStr">
        <is>
          <t>AVENIDA DOUTOR RAUL NELSON GUARAGNA - PROXIMO AO TENDA - SENTIDO NORTE</t>
        </is>
      </c>
      <c r="F114" s="42" t="n">
        <v>208.26</v>
      </c>
      <c r="G114" s="3" t="inlineStr">
        <is>
          <t>PINDAMONHANGABA-SP</t>
        </is>
      </c>
      <c r="H114" s="3" t="inlineStr">
        <is>
          <t>Notificado</t>
        </is>
      </c>
      <c r="I114" s="3" t="inlineStr">
        <is>
          <t>autuacao</t>
        </is>
      </c>
      <c r="J114" s="3" t="n">
        <v>208.26</v>
      </c>
      <c r="K114" s="3" t="n"/>
      <c r="L114" s="3" t="n"/>
      <c r="M114" s="3" t="inlineStr">
        <is>
          <t>RHR4I00</t>
        </is>
      </c>
      <c r="N114" s="3" t="n"/>
      <c r="O114" s="3" t="n"/>
      <c r="P114" s="4">
        <f>IF(Tabela1[[#This Row],[vencimento]]="","",TEXT(Tabela1[[#This Row],[vencimento]],"mmmm"))</f>
        <v/>
      </c>
    </row>
    <row r="115" ht="15.75" customHeight="1" s="38" thickBot="1">
      <c r="A115" s="1" t="inlineStr">
        <is>
          <t>268750-J430167749</t>
        </is>
      </c>
      <c r="B115" s="2" t="n">
        <v>44817</v>
      </c>
      <c r="C115" s="3" t="inlineStr">
        <is>
          <t>50020 - Multa, por não identificação do condutor infrator, imposta a pessoa jurídica (Art 257 do CTB)</t>
        </is>
      </c>
      <c r="D115" s="3" t="inlineStr">
        <is>
          <t>17h51</t>
        </is>
      </c>
      <c r="E115" s="3" t="inlineStr">
        <is>
          <t>AV.ARMANDO DEDINI,EM FRENTE SHOP. PIRACICABA C B</t>
        </is>
      </c>
      <c r="F115" s="42" t="n">
        <v>208.26</v>
      </c>
      <c r="G115" s="3" t="inlineStr">
        <is>
          <t>PIRACICABA-SP</t>
        </is>
      </c>
      <c r="H115" s="3" t="inlineStr">
        <is>
          <t>Imposto</t>
        </is>
      </c>
      <c r="I115" s="3" t="inlineStr">
        <is>
          <t>multa</t>
        </is>
      </c>
      <c r="J115" s="3" t="n">
        <v>208.26</v>
      </c>
      <c r="K115" s="2" t="n">
        <v>44868</v>
      </c>
      <c r="L115" s="3" t="n"/>
      <c r="M115" s="3" t="inlineStr">
        <is>
          <t>PRT8J85</t>
        </is>
      </c>
      <c r="N115" s="3" t="n"/>
      <c r="O115" s="3" t="n"/>
      <c r="P115" s="4">
        <f>IF(Tabela1[[#This Row],[vencimento]]="","",TEXT(Tabela1[[#This Row],[vencimento]],"mmmm"))</f>
        <v/>
      </c>
    </row>
    <row r="116" ht="15.75" customHeight="1" s="38" thickBot="1">
      <c r="A116" s="1" t="inlineStr">
        <is>
          <t>275350-NIC1216956</t>
        </is>
      </c>
      <c r="B116" s="2" t="n">
        <v>44764</v>
      </c>
      <c r="C116" s="3" t="inlineStr">
        <is>
          <t>50020 - Multa, por não identificação do condutor infrator, imposta a pessoa jurídica (Art 257 do CTB)</t>
        </is>
      </c>
      <c r="D116" s="3" t="inlineStr">
        <is>
          <t>01h39</t>
        </is>
      </c>
      <c r="E116" s="3" t="inlineStr">
        <is>
          <t>Curitiba-PR</t>
        </is>
      </c>
      <c r="F116" s="52" t="n">
        <v>469.55</v>
      </c>
      <c r="G116" s="3" t="inlineStr">
        <is>
          <t>PREFEITURA MUNICIPAL DE CURITIBA</t>
        </is>
      </c>
      <c r="H116" s="3" t="inlineStr">
        <is>
          <t>Notificado</t>
        </is>
      </c>
      <c r="I116" s="3" t="inlineStr">
        <is>
          <t>autuacao</t>
        </is>
      </c>
      <c r="J116" s="3" t="n">
        <v>469.55</v>
      </c>
      <c r="K116" s="3" t="n"/>
      <c r="L116" s="5" t="inlineStr">
        <is>
          <t>https://storage.googleapis.com/infosimples-api-tmp-files/api/detran/pr/multas-descritivos/20221021200321/K1xE3EBzHC04SQha0Ipi9W1CmjOo6g7s/26e8d6a790ea184480818f34f8407a2f_0_C7M.html</t>
        </is>
      </c>
      <c r="M116" s="3" t="inlineStr">
        <is>
          <t>BBQ5936</t>
        </is>
      </c>
      <c r="N116" s="3" t="n"/>
      <c r="O116" s="3" t="n"/>
      <c r="P116" s="4">
        <f>IF(Tabela1[[#This Row],[vencimento]]="","",TEXT(Tabela1[[#This Row],[vencimento]],"mmmm"))</f>
        <v/>
      </c>
    </row>
    <row r="117" ht="15.75" customHeight="1" s="38" thickBot="1">
      <c r="A117" s="1" t="inlineStr">
        <is>
          <t>275350-NIC1229229</t>
        </is>
      </c>
      <c r="B117" s="2" t="n">
        <v>44796</v>
      </c>
      <c r="C117" s="3" t="inlineStr">
        <is>
          <t>50020 - Multa, por não identificação do condutor infrator, imposta a pessoa jurídica (Art 257 do CTB)</t>
        </is>
      </c>
      <c r="D117" s="3" t="inlineStr">
        <is>
          <t>00h58</t>
        </is>
      </c>
      <c r="E117" s="3" t="inlineStr">
        <is>
          <t>Curitiba-PR</t>
        </is>
      </c>
      <c r="F117" s="42" t="n">
        <v>208.26</v>
      </c>
      <c r="G117" s="3" t="inlineStr">
        <is>
          <t>PREFEITURA MUNICIPAL DE CURITIBA</t>
        </is>
      </c>
      <c r="H117" s="3" t="inlineStr">
        <is>
          <t>Notificado</t>
        </is>
      </c>
      <c r="I117" s="3" t="inlineStr">
        <is>
          <t>autuacao</t>
        </is>
      </c>
      <c r="J117" s="3" t="n">
        <v>208.26</v>
      </c>
      <c r="K117" s="3" t="n"/>
      <c r="L117" s="5" t="inlineStr">
        <is>
          <t>https://storage.googleapis.com/infosimples-api-tmp-files/api/detran/pr/multas-descritivos/20221024133731/yNopz4-S7SKQLORmuj8Du2mEBGJSy-Og/cc78e34c86b0dc4891ae9b0d5d56c1f4_0_pME.html</t>
        </is>
      </c>
      <c r="M117" s="3" t="inlineStr">
        <is>
          <t>BEV6E05</t>
        </is>
      </c>
      <c r="N117" s="3" t="n"/>
      <c r="O117" s="3" t="n"/>
      <c r="P117" s="4">
        <f>IF(Tabela1[[#This Row],[vencimento]]="","",TEXT(Tabela1[[#This Row],[vencimento]],"mmmm"))</f>
        <v/>
      </c>
    </row>
    <row r="118" ht="15.75" customHeight="1" s="38" thickBot="1">
      <c r="A118" s="1" t="inlineStr">
        <is>
          <t>271510-N480194889</t>
        </is>
      </c>
      <c r="B118" s="2" t="n">
        <v>44845</v>
      </c>
      <c r="C118" s="3" t="inlineStr">
        <is>
          <t>50020 - Multa, por não identificação do condutor infrator, imposta a pessoa jurídica (Art 257 do CTB)</t>
        </is>
      </c>
      <c r="D118" s="3" t="inlineStr">
        <is>
          <t>12h19</t>
        </is>
      </c>
      <c r="E118" s="3" t="inlineStr">
        <is>
          <t>R REGINA CABALAU MENDONCA 338</t>
        </is>
      </c>
      <c r="F118" s="46" t="n">
        <v>312.37</v>
      </c>
      <c r="G118" s="3" t="inlineStr">
        <is>
          <t>SUZANO-SP</t>
        </is>
      </c>
      <c r="H118" s="3" t="inlineStr">
        <is>
          <t>Notificado</t>
        </is>
      </c>
      <c r="I118" s="3" t="inlineStr">
        <is>
          <t>autuacao</t>
        </is>
      </c>
      <c r="J118" s="3" t="n">
        <v>312.37</v>
      </c>
      <c r="K118" s="3" t="n"/>
      <c r="L118" s="3" t="n"/>
      <c r="M118" s="3" t="inlineStr">
        <is>
          <t>ATU3446</t>
        </is>
      </c>
      <c r="N118" s="3" t="n"/>
      <c r="O118" s="3" t="n"/>
      <c r="P118" s="4">
        <f>IF(Tabela1[[#This Row],[vencimento]]="","",TEXT(Tabela1[[#This Row],[vencimento]],"mmmm"))</f>
        <v/>
      </c>
    </row>
    <row r="119" ht="15.75" customHeight="1" s="38" thickBot="1">
      <c r="A119" s="1" t="inlineStr">
        <is>
          <t>000100-T603937829</t>
        </is>
      </c>
      <c r="B119" s="2" t="n">
        <v>44825</v>
      </c>
      <c r="C119" s="3" t="inlineStr">
        <is>
          <t>52152 - Dirigir ameaçando os demais veículos (Art 170 do CTB)</t>
        </is>
      </c>
      <c r="D119" s="3" t="inlineStr">
        <is>
          <t>07h28</t>
        </is>
      </c>
      <c r="E119" s="3" t="inlineStr">
        <is>
          <t>BR-116 KM-490 UF-SP</t>
        </is>
      </c>
      <c r="F119" s="44" t="n">
        <v>234.78</v>
      </c>
      <c r="G119" s="3" t="inlineStr">
        <is>
          <t>POLICIA RODOV. FEDERAL</t>
        </is>
      </c>
      <c r="H119" s="3" t="inlineStr">
        <is>
          <t>Notificado</t>
        </is>
      </c>
      <c r="I119" s="3" t="inlineStr">
        <is>
          <t>autuacao</t>
        </is>
      </c>
      <c r="J119" s="3" t="n">
        <v>234.78</v>
      </c>
      <c r="K119" s="3" t="n"/>
      <c r="L119" s="3" t="n"/>
      <c r="M119" s="3" t="inlineStr">
        <is>
          <t>BAM8209</t>
        </is>
      </c>
      <c r="N119" s="3" t="n"/>
      <c r="O119" s="3" t="n"/>
      <c r="P119" s="4">
        <f>IF(Tabela1[[#This Row],[vencimento]]="","",TEXT(Tabela1[[#This Row],[vencimento]],"mmmm"))</f>
        <v/>
      </c>
    </row>
    <row r="120" hidden="1" ht="15.75" customHeight="1" s="38" thickBot="1">
      <c r="A120" s="1" t="inlineStr">
        <is>
          <t>126200-1P 8907157</t>
        </is>
      </c>
      <c r="B120" s="2" t="n">
        <v>44850</v>
      </c>
      <c r="C120" s="3" t="inlineStr">
        <is>
          <t>74550 - Transitar veloc sup máx permitida em até 20% (Art 218, I do CTB)</t>
        </is>
      </c>
      <c r="D120" s="3" t="inlineStr">
        <is>
          <t>08h19</t>
        </is>
      </c>
      <c r="E120" s="3" t="inlineStr">
        <is>
          <t>SPD 123/021 KM 000 METROS 800</t>
        </is>
      </c>
      <c r="F120" s="43" t="n">
        <v>104.13</v>
      </c>
      <c r="G120" s="3" t="inlineStr">
        <is>
          <t>DER - SP</t>
        </is>
      </c>
      <c r="H120" s="3" t="inlineStr">
        <is>
          <t>Notificado</t>
        </is>
      </c>
      <c r="I120" s="3" t="inlineStr">
        <is>
          <t>autuacao</t>
        </is>
      </c>
      <c r="J120" s="3" t="n">
        <v>104.13</v>
      </c>
      <c r="K120" s="3" t="n"/>
      <c r="L120" s="5" t="inlineStr">
        <is>
          <t>https://storage.googleapis.com/infosimples-api-tmp-files/api/detran/pr/multas-descritivos/20221024202116/RDk_dCgLc-SV52x95Jzsht41w26bK5G6/c138cee9533defc47997c4dd64136975_0_Nls.html</t>
        </is>
      </c>
      <c r="M120" s="3" t="inlineStr">
        <is>
          <t>BDV4A31</t>
        </is>
      </c>
      <c r="N120" s="3" t="inlineStr">
        <is>
          <t>LEONARDO KADARNOS</t>
        </is>
      </c>
      <c r="O120" s="3" t="n"/>
      <c r="P120" s="4">
        <f>IF(Tabela1[[#This Row],[vencimento]]="","",TEXT(Tabela1[[#This Row],[vencimento]],"mmmm"))</f>
        <v/>
      </c>
    </row>
    <row r="121" ht="15.75" customHeight="1" s="38" thickBot="1">
      <c r="A121" s="1" t="inlineStr">
        <is>
          <t>275350-G000872711</t>
        </is>
      </c>
      <c r="B121" s="2" t="n">
        <v>44737</v>
      </c>
      <c r="C121" s="3" t="inlineStr">
        <is>
          <t>54521 - Estacionar no passeio (Art 181, VIII do CTB)</t>
        </is>
      </c>
      <c r="D121" s="3" t="inlineStr">
        <is>
          <t>15h47</t>
        </is>
      </c>
      <c r="E121" s="3" t="inlineStr">
        <is>
          <t>RUA AVIADOR VICENTE WOLSKI 241 OP</t>
        </is>
      </c>
      <c r="F121" s="45" t="n">
        <v>156.18</v>
      </c>
      <c r="G121" s="3" t="inlineStr">
        <is>
          <t>PREFEITURA MUNICIPAL DE CURITIBA</t>
        </is>
      </c>
      <c r="H121" s="3" t="inlineStr">
        <is>
          <t>Imposto</t>
        </is>
      </c>
      <c r="I121" s="3" t="inlineStr">
        <is>
          <t>multa</t>
        </is>
      </c>
      <c r="J121" s="3" t="n">
        <v>156.18</v>
      </c>
      <c r="K121" s="2" t="n">
        <v>44879</v>
      </c>
      <c r="L121" s="5" t="inlineStr">
        <is>
          <t>https://storage.googleapis.com/infosimples-api-tmp-files/api/detran/pr/multas-descritivos/20221021200959/qcm95y0_Aab0fnxd4Qc8w1fpPz6M7fqy/d6b9bbcf1bb625e0bdbcfa8cbb45a1b0_1_xo4.html</t>
        </is>
      </c>
      <c r="M121" s="3" t="inlineStr">
        <is>
          <t>BDO9C88</t>
        </is>
      </c>
      <c r="N121" s="3" t="n"/>
      <c r="O121" s="3" t="n"/>
      <c r="P121" s="4">
        <f>IF(Tabela1[[#This Row],[vencimento]]="","",TEXT(Tabela1[[#This Row],[vencimento]],"mmmm"))</f>
        <v/>
      </c>
    </row>
    <row r="122" hidden="1" ht="15.75" customHeight="1" s="38" thickBot="1">
      <c r="A122" s="1" t="inlineStr">
        <is>
          <t>000100-T585748055</t>
        </is>
      </c>
      <c r="B122" s="2" t="n">
        <v>44682</v>
      </c>
      <c r="C122" s="3" t="inlineStr">
        <is>
          <t>66450 - Conduzir o veículo com equip obrigatório em desacordo com o estab pelo Contran (Art 230, X do CTB)</t>
        </is>
      </c>
      <c r="D122" s="3" t="inlineStr">
        <is>
          <t>05h00</t>
        </is>
      </c>
      <c r="E122" s="3" t="inlineStr">
        <is>
          <t>BR-423 KM-76 UF-PE</t>
        </is>
      </c>
      <c r="F122" s="45" t="n">
        <v>156.18</v>
      </c>
      <c r="G122" s="3" t="inlineStr">
        <is>
          <t>POLICIA RODOV. FEDERAL</t>
        </is>
      </c>
      <c r="H122" s="3" t="inlineStr">
        <is>
          <t>Imposto</t>
        </is>
      </c>
      <c r="I122" s="3" t="inlineStr">
        <is>
          <t>multa</t>
        </is>
      </c>
      <c r="J122" s="3" t="n">
        <v>156.18</v>
      </c>
      <c r="K122" s="2" t="n">
        <v>44952</v>
      </c>
      <c r="L122" s="5" t="inlineStr">
        <is>
          <t>https://storage.googleapis.com/infosimples-api-tmp-files/api/detran/pr/multas-descritivos/20221021201113/TobQOEy02JMRNWO5yV7L--CfFGe7NeCl/978105cc4e2e987da709380e040ee82f_1_LHY.html</t>
        </is>
      </c>
      <c r="M122" s="3" t="inlineStr">
        <is>
          <t>BDV4A32</t>
        </is>
      </c>
      <c r="N122" s="3" t="inlineStr">
        <is>
          <t>DENIEL</t>
        </is>
      </c>
      <c r="O122" s="3" t="n"/>
      <c r="P122" s="4">
        <f>IF(Tabela1[[#This Row],[vencimento]]="","",TEXT(Tabela1[[#This Row],[vencimento]],"mmmm"))</f>
        <v/>
      </c>
    </row>
    <row r="123" ht="15.75" customHeight="1" s="38" thickBot="1">
      <c r="A123" s="1" t="inlineStr">
        <is>
          <t>268750-S430621684</t>
        </is>
      </c>
      <c r="B123" s="2" t="n">
        <v>44790</v>
      </c>
      <c r="C123" s="3" t="inlineStr">
        <is>
          <t>57461 - Transitar em local/horário não permitido pela regul estabelecida pela autoridade (Art 187, I do CTB)</t>
        </is>
      </c>
      <c r="D123" s="3" t="inlineStr">
        <is>
          <t>08h17</t>
        </is>
      </c>
      <c r="E123" s="3" t="inlineStr">
        <is>
          <t>AV.ARMANDO DEDINI,EM FRENTE SHOP. PIRACICABA C B</t>
        </is>
      </c>
      <c r="F123" s="43" t="n">
        <v>104.13</v>
      </c>
      <c r="G123" s="3" t="inlineStr">
        <is>
          <t>PIRACICABA-SP</t>
        </is>
      </c>
      <c r="H123" s="3" t="inlineStr">
        <is>
          <t>Notificado</t>
        </is>
      </c>
      <c r="I123" s="3" t="inlineStr">
        <is>
          <t>autuacao</t>
        </is>
      </c>
      <c r="J123" s="3" t="n">
        <v>104.13</v>
      </c>
      <c r="K123" s="3" t="n"/>
      <c r="L123" s="3" t="n"/>
      <c r="M123" s="3" t="inlineStr">
        <is>
          <t>AYP1455</t>
        </is>
      </c>
      <c r="N123" s="3" t="n"/>
      <c r="O123" s="3" t="n"/>
      <c r="P123" s="4">
        <f>IF(Tabela1[[#This Row],[vencimento]]="","",TEXT(Tabela1[[#This Row],[vencimento]],"mmmm"))</f>
        <v/>
      </c>
    </row>
    <row r="124" hidden="1" ht="15.75" customHeight="1" s="38" thickBot="1">
      <c r="A124" s="1" t="inlineStr">
        <is>
          <t>107200-CJ02755806</t>
        </is>
      </c>
      <c r="B124" s="2" t="n">
        <v>44698</v>
      </c>
      <c r="C124" s="3" t="inlineStr">
        <is>
          <t>56810 - Transitar na faixa/pista da direita regul circulação exclusiva determ veículo (Art 184, I do CTB)</t>
        </is>
      </c>
      <c r="D124" s="3" t="inlineStr">
        <is>
          <t>11h58</t>
        </is>
      </c>
      <c r="E124" s="3" t="inlineStr">
        <is>
          <t>DF-075 (EPNB) KM 3,5 SENT. N. BAND. / RIACHO FUNDO</t>
        </is>
      </c>
      <c r="F124" s="53" t="n">
        <v>89.26000000000001</v>
      </c>
      <c r="G124" s="3" t="inlineStr">
        <is>
          <t>DER - DF</t>
        </is>
      </c>
      <c r="H124" s="3" t="inlineStr">
        <is>
          <t>Imposto</t>
        </is>
      </c>
      <c r="I124" s="3" t="inlineStr">
        <is>
          <t>multa</t>
        </is>
      </c>
      <c r="J124" s="3" t="n">
        <v>89.26000000000001</v>
      </c>
      <c r="K124" s="2" t="n">
        <v>44834</v>
      </c>
      <c r="L124" s="5" t="inlineStr">
        <is>
          <t>https://storage.googleapis.com/infosimples-api-tmp-files/api/detran/pr/multas-descritivos/20221021201209/Py8QHHUc-S8JCADuk-swwto4fivBHE4v/9bf07c2821901d69dfa16d3b5a717fc5_0_0p4.html</t>
        </is>
      </c>
      <c r="M124" s="3" t="inlineStr">
        <is>
          <t>BDV5D24</t>
        </is>
      </c>
      <c r="N124" s="3" t="inlineStr">
        <is>
          <t>DENIEL</t>
        </is>
      </c>
      <c r="O124" s="3" t="n"/>
      <c r="P124" s="4">
        <f>IF(Tabela1[[#This Row],[vencimento]]="","",TEXT(Tabela1[[#This Row],[vencimento]],"mmmm"))</f>
        <v/>
      </c>
    </row>
    <row r="125" ht="15.75" customHeight="1" s="38" thickBot="1">
      <c r="A125" s="1" t="inlineStr">
        <is>
          <t>268750-S430606189</t>
        </is>
      </c>
      <c r="B125" s="2" t="n">
        <v>44692</v>
      </c>
      <c r="C125" s="3" t="inlineStr">
        <is>
          <t>57461 - Transitar em local/horário não permitido pela regul estabelecida pela autoridade (Art 187, I do CTB)</t>
        </is>
      </c>
      <c r="D125" s="3" t="inlineStr">
        <is>
          <t>10h07</t>
        </is>
      </c>
      <c r="E125" s="3" t="inlineStr">
        <is>
          <t>AV.ARMANDO DEDINI,EM FRENTE SHOP. PIRACICABA C B</t>
        </is>
      </c>
      <c r="F125" s="39" t="n">
        <v>131.46</v>
      </c>
      <c r="G125" s="3" t="inlineStr">
        <is>
          <t>PIRACICABA-SP</t>
        </is>
      </c>
      <c r="H125" s="3" t="inlineStr">
        <is>
          <t>Imposto</t>
        </is>
      </c>
      <c r="I125" s="3" t="inlineStr">
        <is>
          <t>multa</t>
        </is>
      </c>
      <c r="J125" s="3" t="n">
        <v>131.46</v>
      </c>
      <c r="K125" s="2" t="n">
        <v>44824</v>
      </c>
      <c r="L125" s="3" t="n"/>
      <c r="M125" s="3" t="inlineStr">
        <is>
          <t>BEV6E05</t>
        </is>
      </c>
      <c r="N125" s="3" t="n"/>
      <c r="O125" s="3" t="n"/>
      <c r="P125" s="4">
        <f>IF(Tabela1[[#This Row],[vencimento]]="","",TEXT(Tabela1[[#This Row],[vencimento]],"mmmm"))</f>
        <v/>
      </c>
    </row>
    <row r="126" hidden="1" ht="15.75" customHeight="1" s="38" thickBot="1">
      <c r="A126" s="1" t="inlineStr">
        <is>
          <t>126200-1O 7679607</t>
        </is>
      </c>
      <c r="B126" s="2" t="n">
        <v>44746</v>
      </c>
      <c r="C126" s="3" t="inlineStr">
        <is>
          <t>74550 - Transitar veloc sup máx permitida em até 20% (Art 218, I do CTB)</t>
        </is>
      </c>
      <c r="D126" s="3" t="inlineStr">
        <is>
          <t>07h04</t>
        </is>
      </c>
      <c r="E126" s="3" t="inlineStr">
        <is>
          <t>SP 021 KM 095 METROS 700</t>
        </is>
      </c>
      <c r="F126" s="43" t="n">
        <v>104.13</v>
      </c>
      <c r="G126" s="3" t="inlineStr">
        <is>
          <t>DER - SP</t>
        </is>
      </c>
      <c r="H126" s="3" t="inlineStr">
        <is>
          <t>Imposto</t>
        </is>
      </c>
      <c r="I126" s="3" t="inlineStr">
        <is>
          <t>multa</t>
        </is>
      </c>
      <c r="J126" s="3" t="n">
        <v>104.13</v>
      </c>
      <c r="K126" s="2" t="n">
        <v>44879</v>
      </c>
      <c r="L126" s="3" t="n"/>
      <c r="M126" s="3" t="inlineStr">
        <is>
          <t>BDY1F87</t>
        </is>
      </c>
      <c r="N126" s="3" t="inlineStr">
        <is>
          <t>JOVENIR ALVES DOS SANTOS</t>
        </is>
      </c>
      <c r="O126" s="3" t="n"/>
      <c r="P126" s="4">
        <f>IF(Tabela1[[#This Row],[vencimento]]="","",TEXT(Tabela1[[#This Row],[vencimento]],"mmmm"))</f>
        <v/>
      </c>
    </row>
    <row r="127" hidden="1" ht="15.75" customHeight="1" s="38" thickBot="1">
      <c r="A127" s="1" t="inlineStr">
        <is>
          <t>000100-R602285674</t>
        </is>
      </c>
      <c r="B127" s="2" t="n">
        <v>44762</v>
      </c>
      <c r="C127" s="3" t="inlineStr">
        <is>
          <t>74550 - Transitar veloc sup máx permitida em até 20% (Art 218, I do CTB)</t>
        </is>
      </c>
      <c r="D127" s="3" t="inlineStr">
        <is>
          <t>23h48</t>
        </is>
      </c>
      <c r="E127" s="3" t="inlineStr">
        <is>
          <t>BR-116 KM-550 UF-SP</t>
        </is>
      </c>
      <c r="F127" s="43" t="n">
        <v>104.13</v>
      </c>
      <c r="G127" s="3" t="inlineStr">
        <is>
          <t>POLICIA RODOV. FEDERAL</t>
        </is>
      </c>
      <c r="H127" s="3" t="inlineStr">
        <is>
          <t>Notificado</t>
        </is>
      </c>
      <c r="I127" s="3" t="inlineStr">
        <is>
          <t>autuacao</t>
        </is>
      </c>
      <c r="J127" s="3" t="n">
        <v>104.13</v>
      </c>
      <c r="K127" s="3" t="n"/>
      <c r="L127" s="5" t="inlineStr">
        <is>
          <t>https://storage.googleapis.com/infosimples-api-tmp-files/api/detran/pr/multas-descritivos/20221021201327/b2wq4PHQd4C-mkMIdXiAKtOboJ8TxeBt/d2ff95c309d224348e66dcdebe7ee0c4_0_usg.html</t>
        </is>
      </c>
      <c r="M127" s="3" t="inlineStr">
        <is>
          <t>BDY1F87</t>
        </is>
      </c>
      <c r="N127" s="3" t="inlineStr">
        <is>
          <t>JOVENIR ALVES DOS SANTOS</t>
        </is>
      </c>
      <c r="O127" s="3" t="n"/>
      <c r="P127" s="4">
        <f>IF(Tabela1[[#This Row],[vencimento]]="","",TEXT(Tabela1[[#This Row],[vencimento]],"mmmm"))</f>
        <v/>
      </c>
    </row>
    <row r="128" hidden="1" ht="15.75" customHeight="1" s="38" thickBot="1">
      <c r="A128" s="1" t="inlineStr">
        <is>
          <t>289530-E023287360</t>
        </is>
      </c>
      <c r="B128" s="2" t="n">
        <v>44782</v>
      </c>
      <c r="C128" s="3" t="inlineStr">
        <is>
          <t>74550 - Transitar veloc sup máx permitida em até 20% (Art 218, I do CTB)</t>
        </is>
      </c>
      <c r="D128" s="3" t="inlineStr">
        <is>
          <t>16h49</t>
        </is>
      </c>
      <c r="E128" s="3" t="inlineStr">
        <is>
          <t>BR 116 - PROX AO KM 35,0 - SENTIDO CAXIAS DO SUL/LAGES</t>
        </is>
      </c>
      <c r="F128" s="43" t="n">
        <v>104.13</v>
      </c>
      <c r="G128" s="3" t="inlineStr">
        <is>
          <t>VACARIA-RS</t>
        </is>
      </c>
      <c r="H128" s="3" t="inlineStr">
        <is>
          <t>Notificado</t>
        </is>
      </c>
      <c r="I128" s="3" t="inlineStr">
        <is>
          <t>autuacao</t>
        </is>
      </c>
      <c r="J128" s="3" t="n">
        <v>104.13</v>
      </c>
      <c r="K128" s="3" t="n"/>
      <c r="L128" s="3" t="n"/>
      <c r="M128" s="3" t="inlineStr">
        <is>
          <t>BDY1F87</t>
        </is>
      </c>
      <c r="N128" s="3" t="inlineStr">
        <is>
          <t>JOVENIR ALVES DOS SANTOS</t>
        </is>
      </c>
      <c r="O128" s="3" t="n"/>
      <c r="P128" s="4">
        <f>IF(Tabela1[[#This Row],[vencimento]]="","",TEXT(Tabela1[[#This Row],[vencimento]],"mmmm"))</f>
        <v/>
      </c>
    </row>
    <row r="129" hidden="1" ht="15.75" customHeight="1" s="38" thickBot="1">
      <c r="A129" s="1" t="inlineStr">
        <is>
          <t>000100-R605166487</t>
        </is>
      </c>
      <c r="B129" s="2" t="n">
        <v>44788</v>
      </c>
      <c r="C129" s="3" t="inlineStr">
        <is>
          <t>74550 - Transitar veloc sup máx permitida em até 20% (Art 218, I do CTB)</t>
        </is>
      </c>
      <c r="D129" s="3" t="inlineStr">
        <is>
          <t>19h08</t>
        </is>
      </c>
      <c r="E129" s="3" t="inlineStr">
        <is>
          <t>BR-116 KM-550 UF-SP</t>
        </is>
      </c>
      <c r="F129" s="43" t="n">
        <v>104.13</v>
      </c>
      <c r="G129" s="3" t="inlineStr">
        <is>
          <t>POLICIA RODOV. FEDERAL</t>
        </is>
      </c>
      <c r="H129" s="3" t="inlineStr">
        <is>
          <t>Notificado</t>
        </is>
      </c>
      <c r="I129" s="3" t="inlineStr">
        <is>
          <t>autuacao</t>
        </is>
      </c>
      <c r="J129" s="3" t="n">
        <v>104.13</v>
      </c>
      <c r="K129" s="3" t="n"/>
      <c r="L129" s="3" t="n"/>
      <c r="M129" s="3" t="inlineStr">
        <is>
          <t>BDY1F87</t>
        </is>
      </c>
      <c r="N129" s="3" t="inlineStr">
        <is>
          <t>JOVENIR ALVES DOS SANTOS</t>
        </is>
      </c>
      <c r="O129" s="3" t="n"/>
      <c r="P129" s="4">
        <f>IF(Tabela1[[#This Row],[vencimento]]="","",TEXT(Tabela1[[#This Row],[vencimento]],"mmmm"))</f>
        <v/>
      </c>
    </row>
    <row r="130" hidden="1" ht="15.75" customHeight="1" s="38" thickBot="1">
      <c r="A130" s="1" t="inlineStr">
        <is>
          <t>121200-E023211886</t>
        </is>
      </c>
      <c r="B130" s="2" t="n">
        <v>44793</v>
      </c>
      <c r="C130" s="3" t="inlineStr">
        <is>
          <t>74550 - Transitar veloc sup máx permitida em até 20% (Art 218, I do CTB)</t>
        </is>
      </c>
      <c r="D130" s="3" t="inlineStr">
        <is>
          <t>02h53</t>
        </is>
      </c>
      <c r="E130" s="3" t="inlineStr">
        <is>
          <t>RSC-453 KM 109,850/BENTO GONCALVES - FARROUPILHA</t>
        </is>
      </c>
      <c r="F130" s="43" t="n">
        <v>104.13</v>
      </c>
      <c r="G130" s="3" t="inlineStr">
        <is>
          <t>DER - RS</t>
        </is>
      </c>
      <c r="H130" s="3" t="inlineStr">
        <is>
          <t>Notificado</t>
        </is>
      </c>
      <c r="I130" s="3" t="inlineStr">
        <is>
          <t>autuacao</t>
        </is>
      </c>
      <c r="J130" s="3" t="n">
        <v>104.13</v>
      </c>
      <c r="K130" s="3" t="n"/>
      <c r="L130" s="3" t="n"/>
      <c r="M130" s="3" t="inlineStr">
        <is>
          <t>BDY1F87</t>
        </is>
      </c>
      <c r="N130" s="3" t="inlineStr">
        <is>
          <t>JOVENIR ALVES DOS SANTOS</t>
        </is>
      </c>
      <c r="O130" s="3" t="n"/>
      <c r="P130" s="4">
        <f>IF(Tabela1[[#This Row],[vencimento]]="","",TEXT(Tabela1[[#This Row],[vencimento]],"mmmm"))</f>
        <v/>
      </c>
    </row>
    <row r="131" ht="15.75" customHeight="1" s="38" thickBot="1">
      <c r="A131" s="1" t="inlineStr">
        <is>
          <t>268750-S430599867</t>
        </is>
      </c>
      <c r="B131" s="2" t="n">
        <v>44663</v>
      </c>
      <c r="C131" s="3" t="inlineStr">
        <is>
          <t>57461 - Transitar em local/horário não permitido pela regul estabelecida pela autoridade (Art 187, I do CTB)</t>
        </is>
      </c>
      <c r="D131" s="3" t="inlineStr">
        <is>
          <t>12h54</t>
        </is>
      </c>
      <c r="E131" s="3" t="inlineStr">
        <is>
          <t>AV.ARMANDO DEDINI,EM FRENTE SHOP. PIRACICABA C B</t>
        </is>
      </c>
      <c r="F131" s="39" t="n">
        <v>131.46</v>
      </c>
      <c r="G131" s="3" t="inlineStr">
        <is>
          <t>PIRACICABA-SP</t>
        </is>
      </c>
      <c r="H131" s="3" t="inlineStr">
        <is>
          <t>Imposto</t>
        </is>
      </c>
      <c r="I131" s="3" t="inlineStr">
        <is>
          <t>multa</t>
        </is>
      </c>
      <c r="J131" s="3" t="n">
        <v>131.46</v>
      </c>
      <c r="K131" s="2" t="n">
        <v>44816</v>
      </c>
      <c r="L131" s="5" t="inlineStr">
        <is>
          <t>https://storage.googleapis.com/infosimples-api-tmp-files/api/detran/pr/multas-descritivos/20221024135238/8TSKJBJeXH1rSxZFZ-mHAuSri0VSp7-e/759b8a34d358dd563034d9d753eeb93f_0_nQM.html</t>
        </is>
      </c>
      <c r="M131" s="3" t="inlineStr">
        <is>
          <t>PRT8J85</t>
        </is>
      </c>
      <c r="N131" s="3" t="n"/>
      <c r="O131" s="3" t="n"/>
      <c r="P131" s="4">
        <f>IF(Tabela1[[#This Row],[vencimento]]="","",TEXT(Tabela1[[#This Row],[vencimento]],"mmmm"))</f>
        <v/>
      </c>
    </row>
    <row r="132" ht="15.75" customHeight="1" s="38" thickBot="1">
      <c r="A132" s="1" t="inlineStr">
        <is>
          <t>268970-R430164572</t>
        </is>
      </c>
      <c r="B132" s="2" t="n">
        <v>44771</v>
      </c>
      <c r="C132" s="3" t="inlineStr">
        <is>
          <t>57461 - Transitar em local/horário não permitido pela regul estabelecida pela autoridade (Art 187, I do CTB)</t>
        </is>
      </c>
      <c r="D132" s="3" t="inlineStr">
        <is>
          <t>06h48</t>
        </is>
      </c>
      <c r="E132" s="3" t="inlineStr">
        <is>
          <t>ESTR. PADRE EUSTAQUIO, S/N</t>
        </is>
      </c>
      <c r="F132" s="43" t="n">
        <v>104.13</v>
      </c>
      <c r="G132" s="3" t="inlineStr">
        <is>
          <t>POA-SP</t>
        </is>
      </c>
      <c r="H132" s="3" t="inlineStr">
        <is>
          <t>Imposto</t>
        </is>
      </c>
      <c r="I132" s="3" t="inlineStr">
        <is>
          <t>multa</t>
        </is>
      </c>
      <c r="J132" s="3" t="n">
        <v>104.13</v>
      </c>
      <c r="K132" s="2" t="n">
        <v>44882</v>
      </c>
      <c r="L132" s="3" t="n"/>
      <c r="M132" s="3" t="inlineStr">
        <is>
          <t>PLE3G38</t>
        </is>
      </c>
      <c r="N132" s="3" t="n"/>
      <c r="O132" s="3" t="n"/>
      <c r="P132" s="4">
        <f>IF(Tabela1[[#This Row],[vencimento]]="","",TEXT(Tabela1[[#This Row],[vencimento]],"mmmm"))</f>
        <v/>
      </c>
    </row>
    <row r="133" hidden="1" ht="15.75" customHeight="1" s="38" thickBot="1">
      <c r="A133" s="1" t="inlineStr">
        <is>
          <t>126200-1O 1793437</t>
        </is>
      </c>
      <c r="B133" s="2" t="n">
        <v>44695</v>
      </c>
      <c r="C133" s="3" t="inlineStr">
        <is>
          <t>74550 - Transitar veloc sup máx permitida em até 20% (Art 218, I do CTB)</t>
        </is>
      </c>
      <c r="D133" s="3" t="inlineStr">
        <is>
          <t>03h37</t>
        </is>
      </c>
      <c r="E133" s="3" t="inlineStr">
        <is>
          <t>SPD 029/021 KM 000 METROS 800</t>
        </is>
      </c>
      <c r="F133" s="43" t="n">
        <v>104.13</v>
      </c>
      <c r="G133" s="3" t="inlineStr">
        <is>
          <t>DER - SP</t>
        </is>
      </c>
      <c r="H133" s="3" t="inlineStr">
        <is>
          <t>Imposto</t>
        </is>
      </c>
      <c r="I133" s="3" t="inlineStr">
        <is>
          <t>multa</t>
        </is>
      </c>
      <c r="J133" s="3" t="n">
        <v>104.13</v>
      </c>
      <c r="K133" s="2" t="n">
        <v>44866</v>
      </c>
      <c r="L133" s="3" t="n"/>
      <c r="M133" s="3" t="inlineStr">
        <is>
          <t>BEH7B63</t>
        </is>
      </c>
      <c r="N133" s="3" t="inlineStr">
        <is>
          <t>PEDRO DE AQUINO PEREIRA</t>
        </is>
      </c>
      <c r="O133" s="3" t="n"/>
      <c r="P133" s="4">
        <f>IF(Tabela1[[#This Row],[vencimento]]="","",TEXT(Tabela1[[#This Row],[vencimento]],"mmmm"))</f>
        <v/>
      </c>
    </row>
    <row r="134" ht="15.75" customHeight="1" s="38" thickBot="1">
      <c r="A134" s="1" t="inlineStr">
        <is>
          <t>262510-C006011181</t>
        </is>
      </c>
      <c r="B134" s="2" t="n">
        <v>44775</v>
      </c>
      <c r="C134" s="3" t="inlineStr">
        <is>
          <t>57463 - Transitar em local/horário não permitido pela regulamentação - caminhão (Art 187, I do CTB)</t>
        </is>
      </c>
      <c r="D134" s="3" t="inlineStr">
        <is>
          <t>12h31</t>
        </is>
      </c>
      <c r="E134" s="3" t="inlineStr">
        <is>
          <t>AV ALBERTO DINIZ ALT N. 1111 SENT. CENTRO/ITATIBA</t>
        </is>
      </c>
      <c r="F134" s="43" t="n">
        <v>104.13</v>
      </c>
      <c r="G134" s="3" t="inlineStr">
        <is>
          <t>BRAGANCA PAULISTA-SP</t>
        </is>
      </c>
      <c r="H134" s="3" t="inlineStr">
        <is>
          <t>Notificado</t>
        </is>
      </c>
      <c r="I134" s="3" t="inlineStr">
        <is>
          <t>autuacao</t>
        </is>
      </c>
      <c r="J134" s="3" t="n">
        <v>104.13</v>
      </c>
      <c r="K134" s="3" t="n"/>
      <c r="L134" s="3" t="n"/>
      <c r="M134" s="3" t="inlineStr">
        <is>
          <t>AXK3540</t>
        </is>
      </c>
      <c r="N134" s="3" t="n"/>
      <c r="O134" s="3" t="n"/>
      <c r="P134" s="4">
        <f>IF(Tabela1[[#This Row],[vencimento]]="","",TEXT(Tabela1[[#This Row],[vencimento]],"mmmm"))</f>
        <v/>
      </c>
    </row>
    <row r="135" hidden="1" ht="15.75" customHeight="1" s="38" thickBot="1">
      <c r="A135" s="1" t="inlineStr">
        <is>
          <t>116200-X002141368</t>
        </is>
      </c>
      <c r="B135" s="2" t="n">
        <v>44724</v>
      </c>
      <c r="C135" s="3" t="inlineStr">
        <is>
          <t>74550 - Transitar veloc sup máx permitida em até 20% (Art 218, I do CTB)</t>
        </is>
      </c>
      <c r="D135" s="3" t="inlineStr">
        <is>
          <t>10h54</t>
        </is>
      </c>
      <c r="E135" s="3" t="inlineStr">
        <is>
          <t>Rodovia: PR373 KM: 165 + 0m Sentido:DECRE</t>
        </is>
      </c>
      <c r="F135" s="39" t="n">
        <v>131.46</v>
      </c>
      <c r="G135" s="3" t="inlineStr">
        <is>
          <t>DEPARTAMENTO DE ESTRADAS DE RODAGEM DO PARANÁ</t>
        </is>
      </c>
      <c r="H135" s="3" t="inlineStr">
        <is>
          <t>Imposto</t>
        </is>
      </c>
      <c r="I135" s="3" t="inlineStr">
        <is>
          <t>multa</t>
        </is>
      </c>
      <c r="J135" s="3" t="n">
        <v>131.46</v>
      </c>
      <c r="K135" s="2" t="n">
        <v>44844</v>
      </c>
      <c r="L135" s="5" t="inlineStr">
        <is>
          <t>https://storage.googleapis.com/infosimples-api-tmp-files/api/detran/pr/multas-descritivos/20221024133506/0Z8KDurak0BfG9j1dI1CbdQtJrbPoBve/7be6fda92e333bd464b9ed478561a1b1_5_Tcg.html</t>
        </is>
      </c>
      <c r="M135" s="3" t="inlineStr">
        <is>
          <t>BEH7B63</t>
        </is>
      </c>
      <c r="N135" s="3" t="inlineStr">
        <is>
          <t>JEAN CLAUDIO DE SALES BARRETO</t>
        </is>
      </c>
      <c r="O135" s="3" t="n"/>
      <c r="P135" s="4">
        <f>IF(Tabela1[[#This Row],[vencimento]]="","",TEXT(Tabela1[[#This Row],[vencimento]],"mmmm"))</f>
        <v/>
      </c>
    </row>
    <row r="136" hidden="1" ht="15.75" customHeight="1" s="38" thickBot="1">
      <c r="A136" s="1" t="inlineStr">
        <is>
          <t>126200-1O 7989907</t>
        </is>
      </c>
      <c r="B136" s="2" t="n">
        <v>44739</v>
      </c>
      <c r="C136" s="3" t="inlineStr">
        <is>
          <t>74550 - Transitar veloc sup máx permitida em até 20% (Art 218, I do CTB)</t>
        </is>
      </c>
      <c r="D136" s="3" t="inlineStr">
        <is>
          <t>16h34</t>
        </is>
      </c>
      <c r="E136" s="3" t="inlineStr">
        <is>
          <t>SP 284 KM 531 METROS 200</t>
        </is>
      </c>
      <c r="F136" s="43" t="n">
        <v>104.13</v>
      </c>
      <c r="G136" s="3" t="inlineStr">
        <is>
          <t>DER - SP</t>
        </is>
      </c>
      <c r="H136" s="3" t="inlineStr">
        <is>
          <t>Imposto</t>
        </is>
      </c>
      <c r="I136" s="3" t="inlineStr">
        <is>
          <t>multa</t>
        </is>
      </c>
      <c r="J136" s="3" t="n">
        <v>104.13</v>
      </c>
      <c r="K136" s="2" t="n">
        <v>44881</v>
      </c>
      <c r="L136" s="3" t="n"/>
      <c r="M136" s="3" t="inlineStr">
        <is>
          <t>BEH7B63</t>
        </is>
      </c>
      <c r="N136" s="3" t="inlineStr">
        <is>
          <t>JEAN CLAUDIO DE SALES BARRETO</t>
        </is>
      </c>
      <c r="O136" s="3" t="n"/>
      <c r="P136" s="4">
        <f>IF(Tabela1[[#This Row],[vencimento]]="","",TEXT(Tabela1[[#This Row],[vencimento]],"mmmm"))</f>
        <v/>
      </c>
    </row>
    <row r="137" hidden="1" ht="15.75" customHeight="1" s="38" thickBot="1">
      <c r="A137" s="1" t="inlineStr">
        <is>
          <t>126200-1P 4031167</t>
        </is>
      </c>
      <c r="B137" s="2" t="n">
        <v>44803</v>
      </c>
      <c r="C137" s="3" t="inlineStr">
        <is>
          <t>74550 - Transitar veloc sup máx permitida em até 20% (Art 218, I do CTB)</t>
        </is>
      </c>
      <c r="D137" s="3" t="inlineStr">
        <is>
          <t>13h35</t>
        </is>
      </c>
      <c r="E137" s="3" t="inlineStr">
        <is>
          <t>SP 310 KM 181 METROS 350</t>
        </is>
      </c>
      <c r="F137" s="43" t="n">
        <v>104.13</v>
      </c>
      <c r="G137" s="3" t="inlineStr">
        <is>
          <t>DER - SP</t>
        </is>
      </c>
      <c r="H137" s="3" t="inlineStr">
        <is>
          <t>Notificado</t>
        </is>
      </c>
      <c r="I137" s="3" t="inlineStr">
        <is>
          <t>autuacao</t>
        </is>
      </c>
      <c r="J137" s="3" t="n">
        <v>104.13</v>
      </c>
      <c r="K137" s="3" t="n"/>
      <c r="L137" s="3" t="n"/>
      <c r="M137" s="3" t="inlineStr">
        <is>
          <t>BEH7B63</t>
        </is>
      </c>
      <c r="N137" s="3" t="inlineStr">
        <is>
          <t>JEAN CLAUDIO DE SALES BARRETO</t>
        </is>
      </c>
      <c r="O137" s="3" t="n"/>
      <c r="P137" s="4">
        <f>IF(Tabela1[[#This Row],[vencimento]]="","",TEXT(Tabela1[[#This Row],[vencimento]],"mmmm"))</f>
        <v/>
      </c>
    </row>
    <row r="138" hidden="1" ht="15.75" customHeight="1" s="38" thickBot="1">
      <c r="A138" s="1" t="inlineStr">
        <is>
          <t>126200-1P 6837277</t>
        </is>
      </c>
      <c r="B138" s="2" t="n">
        <v>44829</v>
      </c>
      <c r="C138" s="3" t="inlineStr">
        <is>
          <t>74550 - Transitar veloc sup máx permitida em até 20% (Art 218, I do CTB)</t>
        </is>
      </c>
      <c r="D138" s="3" t="inlineStr">
        <is>
          <t>21h35</t>
        </is>
      </c>
      <c r="E138" s="3" t="inlineStr">
        <is>
          <t>SP 225 KM 143 METROS 800</t>
        </is>
      </c>
      <c r="F138" s="43" t="n">
        <v>104.13</v>
      </c>
      <c r="G138" s="3" t="inlineStr">
        <is>
          <t>DER - SP</t>
        </is>
      </c>
      <c r="H138" s="3" t="inlineStr">
        <is>
          <t>Notificado</t>
        </is>
      </c>
      <c r="I138" s="3" t="inlineStr">
        <is>
          <t>autuacao</t>
        </is>
      </c>
      <c r="J138" s="3" t="n">
        <v>104.13</v>
      </c>
      <c r="K138" s="3" t="n"/>
      <c r="L138" s="3" t="n"/>
      <c r="M138" s="3" t="inlineStr">
        <is>
          <t>BEH7B63</t>
        </is>
      </c>
      <c r="N138" s="3" t="inlineStr">
        <is>
          <t>JEAN CLAUDIO DE SALES BARRETO</t>
        </is>
      </c>
      <c r="O138" s="3" t="n"/>
      <c r="P138" s="4">
        <f>IF(Tabela1[[#This Row],[vencimento]]="","",TEXT(Tabela1[[#This Row],[vencimento]],"mmmm"))</f>
        <v/>
      </c>
    </row>
    <row r="139" hidden="1" ht="15.75" customHeight="1" s="38" thickBot="1">
      <c r="A139" s="1" t="inlineStr">
        <is>
          <t>126200-1P 7716827</t>
        </is>
      </c>
      <c r="B139" s="2" t="n">
        <v>44838</v>
      </c>
      <c r="C139" s="3" t="inlineStr">
        <is>
          <t>74550 - Transitar veloc sup máx permitida em até 20% (Art 218, I do CTB)</t>
        </is>
      </c>
      <c r="D139" s="3" t="inlineStr">
        <is>
          <t>16h57</t>
        </is>
      </c>
      <c r="E139" s="3" t="inlineStr">
        <is>
          <t>SP 225 KM 199 METROS 400</t>
        </is>
      </c>
      <c r="F139" s="43" t="n">
        <v>104.13</v>
      </c>
      <c r="G139" s="3" t="inlineStr">
        <is>
          <t>DER - SP</t>
        </is>
      </c>
      <c r="H139" s="3" t="inlineStr">
        <is>
          <t>Notificado</t>
        </is>
      </c>
      <c r="I139" s="3" t="inlineStr">
        <is>
          <t>autuacao</t>
        </is>
      </c>
      <c r="J139" s="3" t="n">
        <v>104.13</v>
      </c>
      <c r="K139" s="3" t="n"/>
      <c r="L139" s="3" t="n"/>
      <c r="M139" s="3" t="inlineStr">
        <is>
          <t>BEH7B63</t>
        </is>
      </c>
      <c r="N139" s="3" t="inlineStr">
        <is>
          <t>LUCAS BABETTO DAVID</t>
        </is>
      </c>
      <c r="O139" s="3" t="n"/>
      <c r="P139" s="4">
        <f>IF(Tabela1[[#This Row],[vencimento]]="","",TEXT(Tabela1[[#This Row],[vencimento]],"mmmm"))</f>
        <v/>
      </c>
    </row>
    <row r="140" hidden="1" ht="15.75" customHeight="1" s="38" thickBot="1">
      <c r="A140" s="1" t="inlineStr">
        <is>
          <t>126200-1DA2793031</t>
        </is>
      </c>
      <c r="B140" s="2" t="n">
        <v>44713</v>
      </c>
      <c r="C140" s="3" t="inlineStr">
        <is>
          <t>57200 - Transitar pela contramão de direção em via com duplo sentido de circulação (Art 186, I do CTB)</t>
        </is>
      </c>
      <c r="D140" s="3" t="inlineStr">
        <is>
          <t>10h40</t>
        </is>
      </c>
      <c r="E140" s="3" t="inlineStr">
        <is>
          <t>SP 317 KM 011 METROS 000</t>
        </is>
      </c>
      <c r="F140" s="45" t="n">
        <v>156.18</v>
      </c>
      <c r="G140" s="3" t="inlineStr">
        <is>
          <t>DER - SP</t>
        </is>
      </c>
      <c r="H140" s="3" t="inlineStr">
        <is>
          <t>Imposto</t>
        </is>
      </c>
      <c r="I140" s="3" t="inlineStr">
        <is>
          <t>multa</t>
        </is>
      </c>
      <c r="J140" s="3" t="n">
        <v>156.18</v>
      </c>
      <c r="K140" s="2" t="n">
        <v>44874</v>
      </c>
      <c r="L140" s="3" t="n"/>
      <c r="M140" s="3" t="inlineStr">
        <is>
          <t>BEI0G51</t>
        </is>
      </c>
      <c r="N140" s="3" t="inlineStr">
        <is>
          <t>EDINALDO JOSE GONÇALVES DE OLIVEIRA</t>
        </is>
      </c>
      <c r="O140" s="3" t="n"/>
      <c r="P140" s="4">
        <f>IF(Tabela1[[#This Row],[vencimento]]="","",TEXT(Tabela1[[#This Row],[vencimento]],"mmmm"))</f>
        <v/>
      </c>
    </row>
    <row r="141" hidden="1" ht="15.75" customHeight="1" s="38" thickBot="1">
      <c r="A141" s="1" t="inlineStr">
        <is>
          <t>126200-1P 0409897</t>
        </is>
      </c>
      <c r="B141" s="2" t="n">
        <v>44760</v>
      </c>
      <c r="C141" s="3" t="inlineStr">
        <is>
          <t>74550 - Transitar veloc sup máx permitida em até 20% (Art 218, I do CTB)</t>
        </is>
      </c>
      <c r="D141" s="3" t="inlineStr">
        <is>
          <t>14h16</t>
        </is>
      </c>
      <c r="E141" s="3" t="inlineStr">
        <is>
          <t>SP 147 KM 093 METROS 500</t>
        </is>
      </c>
      <c r="F141" s="43" t="n">
        <v>104.13</v>
      </c>
      <c r="G141" s="3" t="inlineStr">
        <is>
          <t>DER - SP</t>
        </is>
      </c>
      <c r="H141" s="3" t="inlineStr">
        <is>
          <t>Imposto</t>
        </is>
      </c>
      <c r="I141" s="3" t="inlineStr">
        <is>
          <t>multa</t>
        </is>
      </c>
      <c r="J141" s="3" t="n">
        <v>104.13</v>
      </c>
      <c r="K141" s="2" t="n">
        <v>44879</v>
      </c>
      <c r="L141" s="3" t="n"/>
      <c r="M141" s="3" t="inlineStr">
        <is>
          <t>BEI0G51</t>
        </is>
      </c>
      <c r="N141" s="3" t="inlineStr">
        <is>
          <t>EDINALDO JOSE GONÇALVES DE OLIVEIRA</t>
        </is>
      </c>
      <c r="O141" s="3" t="n"/>
      <c r="P141" s="4">
        <f>IF(Tabela1[[#This Row],[vencimento]]="","",TEXT(Tabela1[[#This Row],[vencimento]],"mmmm"))</f>
        <v/>
      </c>
    </row>
    <row r="142" ht="15.75" customHeight="1" s="38" thickBot="1">
      <c r="A142" s="1" t="inlineStr">
        <is>
          <t>262510-C005581091</t>
        </is>
      </c>
      <c r="B142" s="2" t="n">
        <v>44727</v>
      </c>
      <c r="C142" s="3" t="inlineStr">
        <is>
          <t>57463 - Transitar em local/horário não permitido pela regulamentação - caminhão (Art 187, I do CTB)</t>
        </is>
      </c>
      <c r="D142" s="3" t="inlineStr">
        <is>
          <t>15h06</t>
        </is>
      </c>
      <c r="E142" s="3" t="inlineStr">
        <is>
          <t>AV ALBERTO DINIZ ALT N. 1111 SENT. CENTRO/ITATIBA</t>
        </is>
      </c>
      <c r="F142" s="43" t="n">
        <v>104.13</v>
      </c>
      <c r="G142" s="3" t="inlineStr">
        <is>
          <t>BRAGANCA PAULISTA-SP</t>
        </is>
      </c>
      <c r="H142" s="3" t="inlineStr">
        <is>
          <t>Imposto</t>
        </is>
      </c>
      <c r="I142" s="3" t="inlineStr">
        <is>
          <t>multa</t>
        </is>
      </c>
      <c r="J142" s="3" t="n">
        <v>104.13</v>
      </c>
      <c r="K142" s="2" t="n">
        <v>44873</v>
      </c>
      <c r="L142" s="3" t="n"/>
      <c r="M142" s="3" t="inlineStr">
        <is>
          <t>RHS8F05</t>
        </is>
      </c>
      <c r="N142" s="3" t="n"/>
      <c r="O142" s="3" t="n"/>
      <c r="P142" s="4">
        <f>IF(Tabela1[[#This Row],[vencimento]]="","",TEXT(Tabela1[[#This Row],[vencimento]],"mmmm"))</f>
        <v/>
      </c>
    </row>
    <row r="143" ht="15.75" customHeight="1" s="38" thickBot="1">
      <c r="A143" s="1" t="inlineStr">
        <is>
          <t>271070-HZA1652655</t>
        </is>
      </c>
      <c r="B143" s="2" t="n">
        <v>44789</v>
      </c>
      <c r="C143" s="3" t="inlineStr">
        <is>
          <t>57463 - Transitar em local/horário não permitido pela regulamentação - caminhão (Art 187, I do CTB)</t>
        </is>
      </c>
      <c r="D143" s="3" t="inlineStr">
        <is>
          <t>18h38</t>
        </is>
      </c>
      <c r="E143" s="3" t="inlineStr">
        <is>
          <t>AV DO ESTADO (BAIRRO-CENTRO), A MAIS 401 METROS DA R GUEMBE</t>
        </is>
      </c>
      <c r="F143" s="43" t="n">
        <v>104.13</v>
      </c>
      <c r="G143" s="3" t="inlineStr">
        <is>
          <t>SAO PAULO-SP</t>
        </is>
      </c>
      <c r="H143" s="3" t="inlineStr">
        <is>
          <t>Notificado</t>
        </is>
      </c>
      <c r="I143" s="3" t="inlineStr">
        <is>
          <t>autuacao</t>
        </is>
      </c>
      <c r="J143" s="3" t="n">
        <v>104.13</v>
      </c>
      <c r="K143" s="3" t="n"/>
      <c r="L143" s="3" t="n"/>
      <c r="M143" s="3" t="inlineStr">
        <is>
          <t>BAJ5223</t>
        </is>
      </c>
      <c r="N143" s="3" t="n"/>
      <c r="O143" s="3" t="n"/>
      <c r="P143" s="4">
        <f>IF(Tabela1[[#This Row],[vencimento]]="","",TEXT(Tabela1[[#This Row],[vencimento]],"mmmm"))</f>
        <v/>
      </c>
    </row>
    <row r="144" hidden="1" ht="15.75" customHeight="1" s="38" thickBot="1">
      <c r="A144" s="1" t="inlineStr">
        <is>
          <t>126200-1P 0039957</t>
        </is>
      </c>
      <c r="B144" s="2" t="n">
        <v>44765</v>
      </c>
      <c r="C144" s="3" t="inlineStr">
        <is>
          <t>74550 - Transitar veloc sup máx permitida em até 20% (Art 218, I do CTB)</t>
        </is>
      </c>
      <c r="D144" s="3" t="inlineStr">
        <is>
          <t>02h55</t>
        </is>
      </c>
      <c r="E144" s="3" t="inlineStr">
        <is>
          <t>SPD 029/021 KM 000 METROS 800</t>
        </is>
      </c>
      <c r="F144" s="43" t="n">
        <v>104.13</v>
      </c>
      <c r="G144" s="3" t="inlineStr">
        <is>
          <t>DER - SP</t>
        </is>
      </c>
      <c r="H144" s="3" t="inlineStr">
        <is>
          <t>Imposto</t>
        </is>
      </c>
      <c r="I144" s="3" t="inlineStr">
        <is>
          <t>multa</t>
        </is>
      </c>
      <c r="J144" s="3" t="n">
        <v>104.13</v>
      </c>
      <c r="K144" s="2" t="n">
        <v>44881</v>
      </c>
      <c r="L144" s="3" t="n"/>
      <c r="M144" s="3" t="inlineStr">
        <is>
          <t>BEI0G51</t>
        </is>
      </c>
      <c r="N144" s="3" t="inlineStr">
        <is>
          <t>EDINALDO JOSE GONÇALVES DE OLIVEIRA</t>
        </is>
      </c>
      <c r="O144" s="3" t="n"/>
      <c r="P144" s="4">
        <f>IF(Tabela1[[#This Row],[vencimento]]="","",TEXT(Tabela1[[#This Row],[vencimento]],"mmmm"))</f>
        <v/>
      </c>
    </row>
    <row r="145" hidden="1" ht="15.75" customHeight="1" s="38" thickBot="1">
      <c r="A145" s="1" t="inlineStr">
        <is>
          <t>000300-S031822570</t>
        </is>
      </c>
      <c r="B145" s="2" t="n">
        <v>44830</v>
      </c>
      <c r="C145" s="3" t="inlineStr">
        <is>
          <t>74550 - Transitar veloc sup máx permitida em até 20% (Art 218, I do CTB)</t>
        </is>
      </c>
      <c r="D145" s="3" t="inlineStr">
        <is>
          <t>12h07</t>
        </is>
      </c>
      <c r="E145" s="3" t="inlineStr">
        <is>
          <t>BR376 KM 588,8</t>
        </is>
      </c>
      <c r="F145" s="43" t="n">
        <v>104.13</v>
      </c>
      <c r="G145" s="3" t="inlineStr">
        <is>
          <t>DNIT</t>
        </is>
      </c>
      <c r="H145" s="3" t="inlineStr">
        <is>
          <t>Notificado</t>
        </is>
      </c>
      <c r="I145" s="3" t="inlineStr">
        <is>
          <t>autuacao</t>
        </is>
      </c>
      <c r="J145" s="3" t="n">
        <v>104.13</v>
      </c>
      <c r="K145" s="3" t="n"/>
      <c r="L145" s="5" t="inlineStr">
        <is>
          <t>https://storage.googleapis.com/infosimples-api-tmp-files/api/detran/pr/multas-descritivos/20221024133651/Yq71PVQ7jd0O7k3oXPzn_rRoLUBsFUqS/b7263ff14a6b063de2f1c4df1449cc9a_0_-8E.html</t>
        </is>
      </c>
      <c r="M145" s="3" t="inlineStr">
        <is>
          <t>BEJ8G32</t>
        </is>
      </c>
      <c r="N145" s="3" t="inlineStr">
        <is>
          <t>CLAUDENIR BELIZARIO DA COSTA</t>
        </is>
      </c>
      <c r="O145" s="3" t="n"/>
      <c r="P145" s="4">
        <f>IF(Tabela1[[#This Row],[vencimento]]="","",TEXT(Tabela1[[#This Row],[vencimento]],"mmmm"))</f>
        <v/>
      </c>
    </row>
    <row r="146" hidden="1" ht="15.75" customHeight="1" s="38" thickBot="1">
      <c r="A146" s="1" t="inlineStr">
        <is>
          <t>289530-E022594273</t>
        </is>
      </c>
      <c r="B146" s="2" t="n">
        <v>44657</v>
      </c>
      <c r="C146" s="3" t="inlineStr">
        <is>
          <t>74550 - Transitar veloc sup máx permitida em até 20% (Art 218, I do CTB)</t>
        </is>
      </c>
      <c r="D146" s="3" t="inlineStr">
        <is>
          <t>19h18</t>
        </is>
      </c>
      <c r="E146" s="3" t="inlineStr">
        <is>
          <t>BR 116 - PROX AO KM 35,0 - SENTIDO CAXIAS DO SUL/LAGES</t>
        </is>
      </c>
      <c r="F146" s="39" t="n">
        <v>131.46</v>
      </c>
      <c r="G146" s="3" t="inlineStr">
        <is>
          <t>VACARIA-RS</t>
        </is>
      </c>
      <c r="H146" s="3" t="inlineStr">
        <is>
          <t>Imposto</t>
        </is>
      </c>
      <c r="I146" s="3" t="inlineStr">
        <is>
          <t>multa</t>
        </is>
      </c>
      <c r="J146" s="3" t="n">
        <v>131.46</v>
      </c>
      <c r="K146" s="2" t="n">
        <v>44806</v>
      </c>
      <c r="L146" s="5" t="inlineStr">
        <is>
          <t>https://storage.googleapis.com/infosimples-api-tmp-files/api/detran/pr/multas-descritivos/20221024133731/y1bdkANUWMmpLrePsNuYYwVCBvTHfJyq/cc78e34c86b0dc4891ae9b0d5d56c1f4_3_4VI.html</t>
        </is>
      </c>
      <c r="M146" s="3" t="inlineStr">
        <is>
          <t>BEV6E05</t>
        </is>
      </c>
      <c r="N146" s="3" t="inlineStr">
        <is>
          <t>WELLINGTON MINELI DE FRANCA</t>
        </is>
      </c>
      <c r="O146" s="3" t="n"/>
      <c r="P146" s="4">
        <f>IF(Tabela1[[#This Row],[vencimento]]="","",TEXT(Tabela1[[#This Row],[vencimento]],"mmmm"))</f>
        <v/>
      </c>
    </row>
    <row r="147" hidden="1" ht="15.75" customHeight="1" s="38" thickBot="1">
      <c r="A147" s="1" t="inlineStr">
        <is>
          <t>243710-AL01533231</t>
        </is>
      </c>
      <c r="B147" s="2" t="n">
        <v>44672</v>
      </c>
      <c r="C147" s="3" t="inlineStr">
        <is>
          <t>74550 - Transitar veloc sup máx permitida em até 20% (Art 218, I do CTB)</t>
        </is>
      </c>
      <c r="D147" s="3" t="inlineStr">
        <is>
          <t>21h11</t>
        </is>
      </c>
      <c r="E147" s="3" t="inlineStr">
        <is>
          <t>VIA EXPRESSA FRANCISCO CLEUTON LOPES 11365 SENTIDO BETIM-CONTAGEM</t>
        </is>
      </c>
      <c r="F147" s="39" t="n">
        <v>131.46</v>
      </c>
      <c r="G147" s="3" t="inlineStr">
        <is>
          <t>CONTAGEM-MG</t>
        </is>
      </c>
      <c r="H147" s="3" t="inlineStr">
        <is>
          <t>Imposto</t>
        </is>
      </c>
      <c r="I147" s="3" t="inlineStr">
        <is>
          <t>multa</t>
        </is>
      </c>
      <c r="J147" s="3" t="n">
        <v>131.46</v>
      </c>
      <c r="K147" s="2" t="n">
        <v>44819</v>
      </c>
      <c r="L147" s="3" t="n"/>
      <c r="M147" s="3" t="inlineStr">
        <is>
          <t>BEV6E05</t>
        </is>
      </c>
      <c r="N147" s="3" t="inlineStr">
        <is>
          <t>WELLINGTON MINELI DE FRANCA</t>
        </is>
      </c>
      <c r="O147" s="3" t="n"/>
      <c r="P147" s="4">
        <f>IF(Tabela1[[#This Row],[vencimento]]="","",TEXT(Tabela1[[#This Row],[vencimento]],"mmmm"))</f>
        <v/>
      </c>
    </row>
    <row r="148" hidden="1" ht="15.75" customHeight="1" s="38" thickBot="1">
      <c r="A148" s="1" t="inlineStr">
        <is>
          <t>000300-S029224740</t>
        </is>
      </c>
      <c r="B148" s="2" t="n">
        <v>44673</v>
      </c>
      <c r="C148" s="3" t="inlineStr">
        <is>
          <t>74550 - Transitar veloc sup máx permitida em até 20% (Art 218, I do CTB)</t>
        </is>
      </c>
      <c r="D148" s="3" t="inlineStr">
        <is>
          <t>09h48</t>
        </is>
      </c>
      <c r="E148" s="3" t="inlineStr">
        <is>
          <t>BR251 KM 482,7</t>
        </is>
      </c>
      <c r="F148" s="43" t="n">
        <v>104.13</v>
      </c>
      <c r="G148" s="3" t="inlineStr">
        <is>
          <t>DNIT</t>
        </is>
      </c>
      <c r="H148" s="3" t="inlineStr">
        <is>
          <t>Imposto</t>
        </is>
      </c>
      <c r="I148" s="3" t="inlineStr">
        <is>
          <t>multa</t>
        </is>
      </c>
      <c r="J148" s="3" t="n">
        <v>104.13</v>
      </c>
      <c r="K148" s="2" t="n">
        <v>44894</v>
      </c>
      <c r="L148" s="3" t="n"/>
      <c r="M148" s="3" t="inlineStr">
        <is>
          <t>BEV6E05</t>
        </is>
      </c>
      <c r="N148" s="3" t="inlineStr">
        <is>
          <t>WELLINGTON MINELI DE FRANCA</t>
        </is>
      </c>
      <c r="O148" s="3" t="n"/>
      <c r="P148" s="4">
        <f>IF(Tabela1[[#This Row],[vencimento]]="","",TEXT(Tabela1[[#This Row],[vencimento]],"mmmm"))</f>
        <v/>
      </c>
    </row>
    <row r="149" hidden="1" ht="15.75" customHeight="1" s="38" thickBot="1">
      <c r="A149" s="1" t="inlineStr">
        <is>
          <t>000300-S031904902</t>
        </is>
      </c>
      <c r="B149" s="2" t="n">
        <v>44837</v>
      </c>
      <c r="C149" s="3" t="inlineStr">
        <is>
          <t>60503 - Avançar sinal vermelho semáforo, exc houver sinaliz perm conv à dir - fisc eletr (Art 208 do CTB)</t>
        </is>
      </c>
      <c r="D149" s="3" t="inlineStr">
        <is>
          <t>18h02</t>
        </is>
      </c>
      <c r="E149" s="3" t="inlineStr">
        <is>
          <t>BR476 KM 119,2</t>
        </is>
      </c>
      <c r="F149" s="44" t="n">
        <v>234.78</v>
      </c>
      <c r="G149" s="3" t="inlineStr">
        <is>
          <t>DNIT</t>
        </is>
      </c>
      <c r="H149" s="3" t="inlineStr">
        <is>
          <t>Notificado</t>
        </is>
      </c>
      <c r="I149" s="3" t="inlineStr">
        <is>
          <t>autuacao</t>
        </is>
      </c>
      <c r="J149" s="3" t="n">
        <v>234.78</v>
      </c>
      <c r="K149" s="3" t="n"/>
      <c r="L149" s="3" t="n"/>
      <c r="M149" s="3" t="inlineStr">
        <is>
          <t>BEV6E05</t>
        </is>
      </c>
      <c r="N149" s="3" t="inlineStr">
        <is>
          <t>VANDEMIR FERNANDES DOS SANTOS</t>
        </is>
      </c>
      <c r="O149" s="3" t="n"/>
      <c r="P149" s="4">
        <f>IF(Tabela1[[#This Row],[vencimento]]="","",TEXT(Tabela1[[#This Row],[vencimento]],"mmmm"))</f>
        <v/>
      </c>
    </row>
    <row r="150" hidden="1" ht="15.75" customHeight="1" s="38" thickBot="1">
      <c r="A150" s="1" t="inlineStr">
        <is>
          <t>126200-1P 7985117</t>
        </is>
      </c>
      <c r="B150" s="2" t="n">
        <v>44841</v>
      </c>
      <c r="C150" s="3" t="inlineStr">
        <is>
          <t>74630 - Transitar veloc sup máx permitida em mais de 20% até 50% (Art 218, II do CTB)</t>
        </is>
      </c>
      <c r="D150" s="3" t="inlineStr">
        <is>
          <t>02h38</t>
        </is>
      </c>
      <c r="E150" s="3" t="inlineStr">
        <is>
          <t>SP 280 KM 172 METROS 000</t>
        </is>
      </c>
      <c r="F150" s="45" t="n">
        <v>156.18</v>
      </c>
      <c r="G150" s="3" t="inlineStr">
        <is>
          <t>DER - SP</t>
        </is>
      </c>
      <c r="H150" s="3" t="inlineStr">
        <is>
          <t>Notificado</t>
        </is>
      </c>
      <c r="I150" s="3" t="inlineStr">
        <is>
          <t>autuacao</t>
        </is>
      </c>
      <c r="J150" s="3" t="n">
        <v>156.18</v>
      </c>
      <c r="K150" s="3" t="n"/>
      <c r="L150" s="3" t="n"/>
      <c r="M150" s="3" t="inlineStr">
        <is>
          <t>BEV6E05</t>
        </is>
      </c>
      <c r="N150" s="3" t="inlineStr">
        <is>
          <t>VANDEMIR FERNANDES DOS SANTOS</t>
        </is>
      </c>
      <c r="O150" s="3" t="n"/>
      <c r="P150" s="4">
        <f>IF(Tabela1[[#This Row],[vencimento]]="","",TEXT(Tabela1[[#This Row],[vencimento]],"mmmm"))</f>
        <v/>
      </c>
    </row>
    <row r="151" hidden="1" ht="15.75" customHeight="1" s="38" thickBot="1">
      <c r="A151" s="1" t="inlineStr">
        <is>
          <t>126200-1O 7757997</t>
        </is>
      </c>
      <c r="B151" s="2" t="n">
        <v>44742</v>
      </c>
      <c r="C151" s="3" t="inlineStr">
        <is>
          <t>74550 - Transitar veloc sup máx permitida em até 20% (Art 218, I do CTB)</t>
        </is>
      </c>
      <c r="D151" s="3" t="inlineStr">
        <is>
          <t>09h09</t>
        </is>
      </c>
      <c r="E151" s="3" t="inlineStr">
        <is>
          <t>SP 326 KM 316 METROS 300</t>
        </is>
      </c>
      <c r="F151" s="43" t="n">
        <v>104.13</v>
      </c>
      <c r="G151" s="3" t="inlineStr">
        <is>
          <t>DER - SP</t>
        </is>
      </c>
      <c r="H151" s="3" t="inlineStr">
        <is>
          <t>Imposto</t>
        </is>
      </c>
      <c r="I151" s="3" t="inlineStr">
        <is>
          <t>multa</t>
        </is>
      </c>
      <c r="J151" s="3" t="n">
        <v>104.13</v>
      </c>
      <c r="K151" s="2" t="n">
        <v>44868</v>
      </c>
      <c r="L151" s="5" t="inlineStr">
        <is>
          <t>https://storage.googleapis.com/infosimples-api-tmp-files/api/detran/pr/multas-descritivos/20221024133808/knzmXPwOVhvu8rB0BixLhhsrZCswXxqi/c797e5f678468b64dcbcc73cd979566f_3_78g.html</t>
        </is>
      </c>
      <c r="M151" s="3" t="inlineStr">
        <is>
          <t>EVX6050</t>
        </is>
      </c>
      <c r="N151" s="3" t="inlineStr">
        <is>
          <t>PAULO HENRIQUE CAMPOS</t>
        </is>
      </c>
      <c r="O151" s="3" t="n"/>
      <c r="P151" s="4">
        <f>IF(Tabela1[[#This Row],[vencimento]]="","",TEXT(Tabela1[[#This Row],[vencimento]],"mmmm"))</f>
        <v/>
      </c>
    </row>
    <row r="152" hidden="1" ht="15.75" customHeight="1" s="38" thickBot="1">
      <c r="A152" s="1" t="inlineStr">
        <is>
          <t>126200-1DB0501641</t>
        </is>
      </c>
      <c r="B152" s="2" t="n">
        <v>44818</v>
      </c>
      <c r="C152" s="3" t="inlineStr">
        <is>
          <t>57110 - Deixar de conservar nas faixas da direita o veículo lento e de maior porte (Art 185, II do CTB)</t>
        </is>
      </c>
      <c r="D152" s="3" t="inlineStr">
        <is>
          <t>10h58</t>
        </is>
      </c>
      <c r="E152" s="3" t="inlineStr">
        <is>
          <t>SP 021 KM 028 METROS 200</t>
        </is>
      </c>
      <c r="F152" s="43" t="n">
        <v>104.13</v>
      </c>
      <c r="G152" s="3" t="inlineStr">
        <is>
          <t>DER - SP</t>
        </is>
      </c>
      <c r="H152" s="3" t="inlineStr">
        <is>
          <t>Notificado</t>
        </is>
      </c>
      <c r="I152" s="3" t="inlineStr">
        <is>
          <t>autuacao</t>
        </is>
      </c>
      <c r="J152" s="3" t="n">
        <v>104.13</v>
      </c>
      <c r="K152" s="3" t="n"/>
      <c r="L152" s="5" t="inlineStr">
        <is>
          <t>https://storage.googleapis.com/infosimples-api-tmp-files/api/detran/pr/multas-descritivos/20221024133808/MJ9kLkP7B4nqr2SGsZte41T5hkFldWxp/c797e5f678468b64dcbcc73cd979566f_0_jQk.html</t>
        </is>
      </c>
      <c r="M152" s="3" t="inlineStr">
        <is>
          <t>EVX6050</t>
        </is>
      </c>
      <c r="N152" s="3" t="inlineStr">
        <is>
          <t>DOUGLAS FERRANI DOS SANTOS</t>
        </is>
      </c>
      <c r="O152" s="3" t="n"/>
      <c r="P152" s="4">
        <f>IF(Tabela1[[#This Row],[vencimento]]="","",TEXT(Tabela1[[#This Row],[vencimento]],"mmmm"))</f>
        <v/>
      </c>
    </row>
    <row r="153" hidden="1" ht="15.75" customHeight="1" s="38" thickBot="1">
      <c r="A153" s="1" t="inlineStr">
        <is>
          <t>271070-GCA1774643</t>
        </is>
      </c>
      <c r="B153" s="2" t="n">
        <v>44823</v>
      </c>
      <c r="C153" s="3" t="inlineStr">
        <is>
          <t>57030 - Deixar de conservar o veículo na faixa a ele destinada pela sinalização de regul (Art 185, I do CTB)</t>
        </is>
      </c>
      <c r="D153" s="3" t="inlineStr">
        <is>
          <t>04h54</t>
        </is>
      </c>
      <c r="E153" s="3" t="inlineStr">
        <is>
          <t>MARGINAL TIETE, PTA EXPRESSA (C BRANCO-A SENNA), A MENOS 119M DA PONTE PIQUERI</t>
        </is>
      </c>
      <c r="F153" s="43" t="n">
        <v>104.13</v>
      </c>
      <c r="G153" s="3" t="inlineStr">
        <is>
          <t>SAO PAULO-SP</t>
        </is>
      </c>
      <c r="H153" s="3" t="inlineStr">
        <is>
          <t>Notificado</t>
        </is>
      </c>
      <c r="I153" s="3" t="inlineStr">
        <is>
          <t>autuacao</t>
        </is>
      </c>
      <c r="J153" s="3" t="n">
        <v>104.13</v>
      </c>
      <c r="K153" s="3" t="n"/>
      <c r="L153" s="3" t="n"/>
      <c r="M153" s="3" t="inlineStr">
        <is>
          <t>EVX6050</t>
        </is>
      </c>
      <c r="N153" s="3" t="inlineStr">
        <is>
          <t>DOUGLAS FERRANI DOS SANTOS</t>
        </is>
      </c>
      <c r="O153" s="3" t="n"/>
      <c r="P153" s="4">
        <f>IF(Tabela1[[#This Row],[vencimento]]="","",TEXT(Tabela1[[#This Row],[vencimento]],"mmmm"))</f>
        <v/>
      </c>
    </row>
    <row r="154" hidden="1" ht="15.75" customHeight="1" s="38" thickBot="1">
      <c r="A154" s="1" t="inlineStr">
        <is>
          <t>000100-R559996381</t>
        </is>
      </c>
      <c r="B154" s="2" t="n">
        <v>44486</v>
      </c>
      <c r="C154" s="3" t="inlineStr">
        <is>
          <t>74550 - Transitar veloc sup máx permitida em até 20% (Art 218, I do CTB)</t>
        </is>
      </c>
      <c r="D154" s="3" t="inlineStr">
        <is>
          <t>00h53</t>
        </is>
      </c>
      <c r="E154" s="3" t="inlineStr">
        <is>
          <t>BR-116 KM-909 UF-BA</t>
        </is>
      </c>
      <c r="F154" s="43" t="n">
        <v>104.13</v>
      </c>
      <c r="G154" s="3" t="inlineStr">
        <is>
          <t>POLICIA RODOV. FEDERAL</t>
        </is>
      </c>
      <c r="H154" s="3" t="inlineStr">
        <is>
          <t>Notificado</t>
        </is>
      </c>
      <c r="I154" s="3" t="inlineStr">
        <is>
          <t>autuacao</t>
        </is>
      </c>
      <c r="J154" s="3" t="n">
        <v>104.13</v>
      </c>
      <c r="K154" s="3" t="n"/>
      <c r="L154" s="5" t="inlineStr">
        <is>
          <t>https://storage.googleapis.com/infosimples-api-tmp-files/api/detran/pr/multas-descritivos/20221015094156/HpUezlLCvfhBfNadbY-3Hjm_ZECGg2nl/7297868f2616cac7e822459d697bb187_0_A9g.html</t>
        </is>
      </c>
      <c r="M154" s="3" t="inlineStr">
        <is>
          <t>EYW7157</t>
        </is>
      </c>
      <c r="N154" s="3" t="inlineStr">
        <is>
          <t>ALISSON DE OLIVEIRA RAMOS</t>
        </is>
      </c>
      <c r="O154" s="3" t="n"/>
      <c r="P154" s="4">
        <f>IF(Tabela1[[#This Row],[vencimento]]="","",TEXT(Tabela1[[#This Row],[vencimento]],"mmmm"))</f>
        <v/>
      </c>
    </row>
    <row r="155" ht="15.75" customHeight="1" s="38" thickBot="1">
      <c r="A155" s="1" t="inlineStr">
        <is>
          <t>262510-C005292021</t>
        </is>
      </c>
      <c r="B155" s="2" t="n">
        <v>44686</v>
      </c>
      <c r="C155" s="3" t="inlineStr">
        <is>
          <t>57463 - Transitar em local/horário não permitido pela regulamentação - caminhão (Art 187, I do CTB)</t>
        </is>
      </c>
      <c r="D155" s="3" t="inlineStr">
        <is>
          <t>16h10</t>
        </is>
      </c>
      <c r="E155" s="3" t="inlineStr">
        <is>
          <t>AV DOM PEDRO I KM 3,6 SENT CENTRO / F. DIAS</t>
        </is>
      </c>
      <c r="F155" s="39" t="n">
        <v>131.46</v>
      </c>
      <c r="G155" s="3" t="inlineStr">
        <is>
          <t>BRAGANCA PAULISTA-SP</t>
        </is>
      </c>
      <c r="H155" s="3" t="inlineStr">
        <is>
          <t>Imposto</t>
        </is>
      </c>
      <c r="I155" s="3" t="inlineStr">
        <is>
          <t>multa</t>
        </is>
      </c>
      <c r="J155" s="3" t="n">
        <v>131.46</v>
      </c>
      <c r="K155" s="2" t="n">
        <v>44830</v>
      </c>
      <c r="L155" s="3" t="n"/>
      <c r="M155" s="3" t="inlineStr">
        <is>
          <t>AZC8038</t>
        </is>
      </c>
      <c r="N155" s="3" t="n"/>
      <c r="O155" s="3" t="n"/>
      <c r="P155" s="4">
        <f>IF(Tabela1[[#This Row],[vencimento]]="","",TEXT(Tabela1[[#This Row],[vencimento]],"mmmm"))</f>
        <v/>
      </c>
    </row>
    <row r="156" ht="15.75" customHeight="1" s="38" thickBot="1">
      <c r="A156" s="1" t="inlineStr">
        <is>
          <t>262510-C006402121</t>
        </is>
      </c>
      <c r="B156" s="2" t="n">
        <v>44823</v>
      </c>
      <c r="C156" s="3" t="inlineStr">
        <is>
          <t>57463 - Transitar em local/horário não permitido pela regulamentação - caminhão (Art 187, I do CTB)</t>
        </is>
      </c>
      <c r="D156" s="3" t="inlineStr">
        <is>
          <t>09h43</t>
        </is>
      </c>
      <c r="E156" s="3" t="inlineStr">
        <is>
          <t>AV DOM PEDRO I KM 3,6 SENT F.DIAS / CENTRO</t>
        </is>
      </c>
      <c r="F156" s="43" t="n">
        <v>104.13</v>
      </c>
      <c r="G156" s="3" t="inlineStr">
        <is>
          <t>BRAGANCA PAULISTA-SP</t>
        </is>
      </c>
      <c r="H156" s="3" t="inlineStr">
        <is>
          <t>Notificado</t>
        </is>
      </c>
      <c r="I156" s="3" t="inlineStr">
        <is>
          <t>autuacao</t>
        </is>
      </c>
      <c r="J156" s="3" t="n">
        <v>104.13</v>
      </c>
      <c r="K156" s="3" t="n"/>
      <c r="L156" s="3" t="n"/>
      <c r="M156" s="3" t="inlineStr">
        <is>
          <t>EVX6050</t>
        </is>
      </c>
      <c r="N156" s="3" t="n"/>
      <c r="O156" s="3" t="n"/>
      <c r="P156" s="4">
        <f>IF(Tabela1[[#This Row],[vencimento]]="","",TEXT(Tabela1[[#This Row],[vencimento]],"mmmm"))</f>
        <v/>
      </c>
    </row>
    <row r="157" hidden="1" ht="15.75" customHeight="1" s="38" thickBot="1">
      <c r="A157" s="1" t="inlineStr">
        <is>
          <t>126200-1DA4169361</t>
        </is>
      </c>
      <c r="B157" s="2" t="n">
        <v>44727</v>
      </c>
      <c r="C157" s="3" t="inlineStr">
        <is>
          <t>57030 - Deixar de conservar o veículo na faixa a ele destinada pela sinalização de regul (Art 185, I do CTB)</t>
        </is>
      </c>
      <c r="D157" s="3" t="inlineStr">
        <is>
          <t>09h26</t>
        </is>
      </c>
      <c r="E157" s="3" t="inlineStr">
        <is>
          <t>SP 075 KM 030 METROS 400</t>
        </is>
      </c>
      <c r="F157" s="43" t="n">
        <v>104.13</v>
      </c>
      <c r="G157" s="3" t="inlineStr">
        <is>
          <t>DER - SP</t>
        </is>
      </c>
      <c r="H157" s="3" t="inlineStr">
        <is>
          <t>Imposto</t>
        </is>
      </c>
      <c r="I157" s="3" t="inlineStr">
        <is>
          <t>multa</t>
        </is>
      </c>
      <c r="J157" s="3" t="n">
        <v>104.13</v>
      </c>
      <c r="K157" s="2" t="n">
        <v>44872</v>
      </c>
      <c r="L157" s="3" t="n"/>
      <c r="M157" s="3" t="inlineStr">
        <is>
          <t>EYW7157</t>
        </is>
      </c>
      <c r="N157" s="3" t="inlineStr">
        <is>
          <t>LUIZ REGINALDO DE APRIGIO</t>
        </is>
      </c>
      <c r="O157" s="3" t="n"/>
      <c r="P157" s="4">
        <f>IF(Tabela1[[#This Row],[vencimento]]="","",TEXT(Tabela1[[#This Row],[vencimento]],"mmmm"))</f>
        <v/>
      </c>
    </row>
    <row r="158" hidden="1" ht="15.75" customHeight="1" s="38" thickBot="1">
      <c r="A158" s="1" t="inlineStr">
        <is>
          <t>126200-1DA5030791</t>
        </is>
      </c>
      <c r="B158" s="2" t="n">
        <v>44736</v>
      </c>
      <c r="C158" s="3" t="inlineStr">
        <is>
          <t>59670 - Ultrapassar pela contramão linha de divisão de fluxos opostos, contínua amarela (Art 203, V do CTB)</t>
        </is>
      </c>
      <c r="D158" s="3" t="inlineStr">
        <is>
          <t>13h30</t>
        </is>
      </c>
      <c r="E158" s="3" t="inlineStr">
        <is>
          <t>SP 191 KM 080 METROS 500</t>
        </is>
      </c>
      <c r="F158" s="50" t="n">
        <v>1173.88</v>
      </c>
      <c r="G158" s="3" t="inlineStr">
        <is>
          <t>DER - SP</t>
        </is>
      </c>
      <c r="H158" s="3" t="inlineStr">
        <is>
          <t>Imposto</t>
        </is>
      </c>
      <c r="I158" s="3" t="inlineStr">
        <is>
          <t>multa</t>
        </is>
      </c>
      <c r="J158" s="9" t="n">
        <v>1173.88</v>
      </c>
      <c r="K158" s="2" t="n">
        <v>44868</v>
      </c>
      <c r="L158" s="3" t="n"/>
      <c r="M158" s="3" t="inlineStr">
        <is>
          <t>EYW7157</t>
        </is>
      </c>
      <c r="N158" s="3" t="inlineStr">
        <is>
          <t>LUIZ REGINALDO DE APRIGIO</t>
        </is>
      </c>
      <c r="O158" s="3" t="n"/>
      <c r="P158" s="4">
        <f>IF(Tabela1[[#This Row],[vencimento]]="","",TEXT(Tabela1[[#This Row],[vencimento]],"mmmm"))</f>
        <v/>
      </c>
    </row>
    <row r="159" hidden="1" ht="15.75" customHeight="1" s="38" thickBot="1">
      <c r="A159" s="1" t="inlineStr">
        <is>
          <t>000300-S030535897</t>
        </is>
      </c>
      <c r="B159" s="2" t="n">
        <v>44756</v>
      </c>
      <c r="C159" s="3" t="inlineStr">
        <is>
          <t>74550 - Transitar veloc sup máx permitida em até 20% (Art 218, I do CTB)</t>
        </is>
      </c>
      <c r="D159" s="3" t="inlineStr">
        <is>
          <t>12h07</t>
        </is>
      </c>
      <c r="E159" s="3" t="inlineStr">
        <is>
          <t>BR251 KM 443,05</t>
        </is>
      </c>
      <c r="F159" s="43" t="n">
        <v>104.13</v>
      </c>
      <c r="G159" s="3" t="inlineStr">
        <is>
          <t>DNIT</t>
        </is>
      </c>
      <c r="H159" s="3" t="inlineStr">
        <is>
          <t>Notificado</t>
        </is>
      </c>
      <c r="I159" s="3" t="inlineStr">
        <is>
          <t>autuacao</t>
        </is>
      </c>
      <c r="J159" s="3" t="n">
        <v>104.13</v>
      </c>
      <c r="K159" s="3" t="n"/>
      <c r="L159" s="3" t="n"/>
      <c r="M159" s="3" t="inlineStr">
        <is>
          <t>EYW7157</t>
        </is>
      </c>
      <c r="N159" s="3" t="inlineStr">
        <is>
          <t>KAINAN GONCALVES DOS SANTOS AMADO</t>
        </is>
      </c>
      <c r="O159" s="3" t="n"/>
      <c r="P159" s="4">
        <f>IF(Tabela1[[#This Row],[vencimento]]="","",TEXT(Tabela1[[#This Row],[vencimento]],"mmmm"))</f>
        <v/>
      </c>
    </row>
    <row r="160" ht="15.75" customHeight="1" s="38" thickBot="1">
      <c r="A160" s="1" t="inlineStr">
        <is>
          <t>262510-C006385001</t>
        </is>
      </c>
      <c r="B160" s="2" t="n">
        <v>44819</v>
      </c>
      <c r="C160" s="3" t="inlineStr">
        <is>
          <t>57463 - Transitar em local/horário não permitido pela regulamentação - caminhão (Art 187, I do CTB)</t>
        </is>
      </c>
      <c r="D160" s="3" t="inlineStr">
        <is>
          <t>08h35</t>
        </is>
      </c>
      <c r="E160" s="3" t="inlineStr">
        <is>
          <t>AV DOM PEDRO I KM 3,6 SENT F.DIAS / CENTRO</t>
        </is>
      </c>
      <c r="F160" s="43" t="n">
        <v>104.13</v>
      </c>
      <c r="G160" s="3" t="inlineStr">
        <is>
          <t>BRAGANCA PAULISTA-SP</t>
        </is>
      </c>
      <c r="H160" s="3" t="inlineStr">
        <is>
          <t>Notificado</t>
        </is>
      </c>
      <c r="I160" s="3" t="inlineStr">
        <is>
          <t>autuacao</t>
        </is>
      </c>
      <c r="J160" s="3" t="n">
        <v>104.13</v>
      </c>
      <c r="K160" s="3" t="n"/>
      <c r="L160" s="3" t="n"/>
      <c r="M160" s="3" t="inlineStr">
        <is>
          <t>SDP6C21</t>
        </is>
      </c>
      <c r="N160" s="3" t="n"/>
      <c r="O160" s="3" t="n"/>
      <c r="P160" s="4">
        <f>IF(Tabela1[[#This Row],[vencimento]]="","",TEXT(Tabela1[[#This Row],[vencimento]],"mmmm"))</f>
        <v/>
      </c>
    </row>
    <row r="161" ht="15.75" customHeight="1" s="38" thickBot="1">
      <c r="A161" s="1" t="inlineStr">
        <is>
          <t>262510-C006006411</t>
        </is>
      </c>
      <c r="B161" s="2" t="n">
        <v>44775</v>
      </c>
      <c r="C161" s="3" t="inlineStr">
        <is>
          <t>57463 - Transitar em local/horário não permitido pela regulamentação - caminhão (Art 187, I do CTB)</t>
        </is>
      </c>
      <c r="D161" s="3" t="inlineStr">
        <is>
          <t>11h51</t>
        </is>
      </c>
      <c r="E161" s="3" t="inlineStr">
        <is>
          <t>AV DOS IMIGRANTES ALT N. 1387 SENT. BAIRRO/CENTRO</t>
        </is>
      </c>
      <c r="F161" s="43" t="n">
        <v>104.13</v>
      </c>
      <c r="G161" s="3" t="inlineStr">
        <is>
          <t>BRAGANCA PAULISTA-SP</t>
        </is>
      </c>
      <c r="H161" s="3" t="inlineStr">
        <is>
          <t>Notificado</t>
        </is>
      </c>
      <c r="I161" s="3" t="inlineStr">
        <is>
          <t>autuacao</t>
        </is>
      </c>
      <c r="J161" s="3" t="n">
        <v>104.13</v>
      </c>
      <c r="K161" s="3" t="n"/>
      <c r="L161" s="3" t="n"/>
      <c r="M161" s="3" t="inlineStr">
        <is>
          <t>AXK3540</t>
        </is>
      </c>
      <c r="N161" s="3" t="n"/>
      <c r="O161" s="3" t="n"/>
      <c r="P161" s="4">
        <f>IF(Tabela1[[#This Row],[vencimento]]="","",TEXT(Tabela1[[#This Row],[vencimento]],"mmmm"))</f>
        <v/>
      </c>
    </row>
    <row r="162" ht="15.75" customHeight="1" s="38" thickBot="1">
      <c r="A162" s="1" t="inlineStr">
        <is>
          <t>271070-HZA1619013</t>
        </is>
      </c>
      <c r="B162" s="2" t="n">
        <v>44719</v>
      </c>
      <c r="C162" s="3" t="inlineStr">
        <is>
          <t>57463 - Transitar em local/horário não permitido pela regulamentação - caminhão (Art 187, I do CTB)</t>
        </is>
      </c>
      <c r="D162" s="3" t="inlineStr">
        <is>
          <t>18h59</t>
        </is>
      </c>
      <c r="E162" s="3" t="inlineStr">
        <is>
          <t>AV PROF LUIZ IGNACIO ANHAIA MELLO (CENTRO-BAIRRO), NUMERO 1820</t>
        </is>
      </c>
      <c r="F162" s="54" t="n">
        <v>130.16</v>
      </c>
      <c r="G162" s="3" t="inlineStr">
        <is>
          <t>SAO PAULO-SP</t>
        </is>
      </c>
      <c r="H162" s="3" t="inlineStr">
        <is>
          <t>Imposto</t>
        </is>
      </c>
      <c r="I162" s="3" t="inlineStr">
        <is>
          <t>multa</t>
        </is>
      </c>
      <c r="J162" s="3" t="n">
        <v>130.16</v>
      </c>
      <c r="K162" s="2" t="n">
        <v>44837</v>
      </c>
      <c r="L162" s="3" t="n"/>
      <c r="M162" s="3" t="inlineStr">
        <is>
          <t>BAJ5223</t>
        </is>
      </c>
      <c r="N162" s="3" t="n"/>
      <c r="O162" s="3" t="n"/>
      <c r="P162" s="4">
        <f>IF(Tabela1[[#This Row],[vencimento]]="","",TEXT(Tabela1[[#This Row],[vencimento]],"mmmm"))</f>
        <v/>
      </c>
    </row>
    <row r="163" hidden="1" ht="15.75" customHeight="1" s="38" thickBot="1">
      <c r="A163" s="1" t="inlineStr">
        <is>
          <t>225310-ED08651719</t>
        </is>
      </c>
      <c r="B163" s="2" t="n">
        <v>44781</v>
      </c>
      <c r="C163" s="3" t="inlineStr">
        <is>
          <t>54521 - Estacionar no passeio (Art 181, VIII do CTB)</t>
        </is>
      </c>
      <c r="D163" s="3" t="inlineStr">
        <is>
          <t>10h40</t>
        </is>
      </c>
      <c r="E163" s="3" t="inlineStr">
        <is>
          <t>AVENIDA MARECHAL MASCARENHAS D</t>
        </is>
      </c>
      <c r="F163" s="45" t="n">
        <v>156.18</v>
      </c>
      <c r="G163" s="3" t="inlineStr">
        <is>
          <t>RECIFE-PE</t>
        </is>
      </c>
      <c r="H163" s="3" t="inlineStr">
        <is>
          <t>Notificado</t>
        </is>
      </c>
      <c r="I163" s="3" t="inlineStr">
        <is>
          <t>autuacao</t>
        </is>
      </c>
      <c r="J163" s="3" t="n">
        <v>156.18</v>
      </c>
      <c r="K163" s="3" t="n"/>
      <c r="L163" s="3" t="n"/>
      <c r="M163" s="3" t="inlineStr">
        <is>
          <t>EYW7157</t>
        </is>
      </c>
      <c r="N163" s="3" t="inlineStr">
        <is>
          <t>KAINAN GONCALVES DOS SANTOS AMADO</t>
        </is>
      </c>
      <c r="O163" s="3" t="n"/>
      <c r="P163" s="4">
        <f>IF(Tabela1[[#This Row],[vencimento]]="","",TEXT(Tabela1[[#This Row],[vencimento]],"mmmm"))</f>
        <v/>
      </c>
    </row>
    <row r="164" hidden="1" ht="15.75" customHeight="1" s="38" thickBot="1">
      <c r="A164" s="1" t="inlineStr">
        <is>
          <t>119200-X36433713</t>
        </is>
      </c>
      <c r="B164" s="2" t="n">
        <v>44769</v>
      </c>
      <c r="C164" s="3" t="inlineStr">
        <is>
          <t>74550 - Transitar veloc sup máx permitida em até 20% (Art 218, I do CTB)</t>
        </is>
      </c>
      <c r="D164" s="3" t="inlineStr">
        <is>
          <t>14h26</t>
        </is>
      </c>
      <c r="E164" s="3" t="inlineStr">
        <is>
          <t>RJ 106 KM 59,6 - FX 1 - ST. MACAE</t>
        </is>
      </c>
      <c r="F164" s="43" t="n">
        <v>104.13</v>
      </c>
      <c r="G164" s="3" t="inlineStr">
        <is>
          <t>DER - RJ</t>
        </is>
      </c>
      <c r="H164" s="3" t="inlineStr">
        <is>
          <t>Notificado</t>
        </is>
      </c>
      <c r="I164" s="3" t="inlineStr">
        <is>
          <t>autuacao</t>
        </is>
      </c>
      <c r="J164" s="3" t="n">
        <v>104.13</v>
      </c>
      <c r="K164" s="3" t="n"/>
      <c r="L164" s="5" t="inlineStr">
        <is>
          <t>https://storage.googleapis.com/infosimples-api-tmp-files/api/detran/pr/multas-descritivos/20221024134046/I-1smpyTCtbluGynprJbVZN-MoSWv9u0/1f9e129f109d25da3062e90d2ce9e021_0_beU.html</t>
        </is>
      </c>
      <c r="M164" s="3" t="inlineStr">
        <is>
          <t>EZT8G78</t>
        </is>
      </c>
      <c r="N164" s="3" t="inlineStr">
        <is>
          <t>ERISON JOSE DOS SANTOS</t>
        </is>
      </c>
      <c r="O164" s="3" t="n"/>
      <c r="P164" s="4">
        <f>IF(Tabela1[[#This Row],[vencimento]]="","",TEXT(Tabela1[[#This Row],[vencimento]],"mmmm"))</f>
        <v/>
      </c>
    </row>
    <row r="165" ht="15.75" customHeight="1" s="38" thickBot="1">
      <c r="A165" s="1" t="inlineStr">
        <is>
          <t>271070-HZA1660852</t>
        </is>
      </c>
      <c r="B165" s="2" t="n">
        <v>44805</v>
      </c>
      <c r="C165" s="3" t="inlineStr">
        <is>
          <t>57463 - Transitar em local/horário não permitido pela regulamentação - caminhão (Art 187, I do CTB)</t>
        </is>
      </c>
      <c r="D165" s="3" t="inlineStr">
        <is>
          <t>11h15</t>
        </is>
      </c>
      <c r="E165" s="3" t="inlineStr">
        <is>
          <t>AV SANTOS DUMONT (B-C), A MENOS 20M DA R RODOLFO MIRANDA</t>
        </is>
      </c>
      <c r="F165" s="43" t="n">
        <v>104.13</v>
      </c>
      <c r="G165" s="3" t="inlineStr">
        <is>
          <t>SAO PAULO-SP</t>
        </is>
      </c>
      <c r="H165" s="3" t="inlineStr">
        <is>
          <t>Notificado</t>
        </is>
      </c>
      <c r="I165" s="3" t="inlineStr">
        <is>
          <t>autuacao</t>
        </is>
      </c>
      <c r="J165" s="3" t="n">
        <v>104.13</v>
      </c>
      <c r="K165" s="3" t="n"/>
      <c r="L165" s="3" t="n"/>
      <c r="M165" s="3" t="inlineStr">
        <is>
          <t>ATU3446</t>
        </is>
      </c>
      <c r="N165" s="3" t="n"/>
      <c r="O165" s="3" t="n"/>
      <c r="P165" s="4">
        <f>IF(Tabela1[[#This Row],[vencimento]]="","",TEXT(Tabela1[[#This Row],[vencimento]],"mmmm"))</f>
        <v/>
      </c>
    </row>
    <row r="166" ht="15.75" customHeight="1" s="38" thickBot="1">
      <c r="A166" s="1" t="inlineStr">
        <is>
          <t>261070-T00006305</t>
        </is>
      </c>
      <c r="B166" s="2" t="n">
        <v>44842</v>
      </c>
      <c r="C166" s="3" t="inlineStr">
        <is>
          <t>57463 - Transitar em local/horário não permitido pela regulamentação - caminhão (Art 187, I do CTB)</t>
        </is>
      </c>
      <c r="D166" s="3" t="inlineStr">
        <is>
          <t>11h49</t>
        </is>
      </c>
      <c r="E166" s="3" t="inlineStr">
        <is>
          <t>AV WASHINGTON LUIZ DEFR 485</t>
        </is>
      </c>
      <c r="F166" s="43" t="n">
        <v>104.13</v>
      </c>
      <c r="G166" s="3" t="inlineStr">
        <is>
          <t>AGUAS DA PRATA-SP</t>
        </is>
      </c>
      <c r="H166" s="3" t="inlineStr">
        <is>
          <t>Notificado</t>
        </is>
      </c>
      <c r="I166" s="3" t="inlineStr">
        <is>
          <t>autuacao</t>
        </is>
      </c>
      <c r="J166" s="3" t="n">
        <v>104.13</v>
      </c>
      <c r="K166" s="3" t="n"/>
      <c r="L166" s="3" t="n"/>
      <c r="M166" s="3" t="inlineStr">
        <is>
          <t>RHS8F05</t>
        </is>
      </c>
      <c r="N166" s="3" t="n"/>
      <c r="O166" s="3" t="n"/>
      <c r="P166" s="4">
        <f>IF(Tabela1[[#This Row],[vencimento]]="","",TEXT(Tabela1[[#This Row],[vencimento]],"mmmm"))</f>
        <v/>
      </c>
    </row>
    <row r="167" hidden="1" ht="15.75" customHeight="1" s="38" thickBot="1">
      <c r="A167" s="1" t="inlineStr">
        <is>
          <t>126200-1DA1389981</t>
        </is>
      </c>
      <c r="B167" s="2" t="n">
        <v>44693</v>
      </c>
      <c r="C167" s="3" t="inlineStr">
        <is>
          <t>67690 - Conduzir veíc c/ defeito no sist de iluminação, sinaliz ou lâmpadas queimadas (Art 230, XXII do CTB)</t>
        </is>
      </c>
      <c r="D167" s="3" t="inlineStr">
        <is>
          <t>09h33</t>
        </is>
      </c>
      <c r="E167" s="3" t="inlineStr">
        <is>
          <t>SP 340 KM 158 METROS 800</t>
        </is>
      </c>
      <c r="F167" s="43" t="n">
        <v>104.13</v>
      </c>
      <c r="G167" s="3" t="inlineStr">
        <is>
          <t>DER - SP</t>
        </is>
      </c>
      <c r="H167" s="3" t="inlineStr">
        <is>
          <t>Imposto</t>
        </is>
      </c>
      <c r="I167" s="3" t="inlineStr">
        <is>
          <t>multa</t>
        </is>
      </c>
      <c r="J167" s="3" t="n">
        <v>104.13</v>
      </c>
      <c r="K167" s="2" t="n">
        <v>44879</v>
      </c>
      <c r="L167" s="5" t="inlineStr">
        <is>
          <t>https://storage.googleapis.com/infosimples-api-tmp-files/api/detran/pr/multas-descritivos/20221024134524/5cP5AxfIIFEeSrSWFbl3nQQiURLb-M8C/f2ffedd691b054061f15f58d6d65faac_11_2VA.html</t>
        </is>
      </c>
      <c r="M167" s="3" t="inlineStr">
        <is>
          <t>FFW2A21</t>
        </is>
      </c>
      <c r="N167" s="3" t="inlineStr">
        <is>
          <t>CARLOS ALBERTO ALVES DE ARAUJO</t>
        </is>
      </c>
      <c r="O167" s="3" t="n"/>
      <c r="P167" s="4">
        <f>IF(Tabela1[[#This Row],[vencimento]]="","",TEXT(Tabela1[[#This Row],[vencimento]],"mmmm"))</f>
        <v/>
      </c>
    </row>
    <row r="168" ht="15.75" customHeight="1" s="38" thickBot="1">
      <c r="A168" s="1" t="inlineStr">
        <is>
          <t>271070-HZA1610730</t>
        </is>
      </c>
      <c r="B168" s="2" t="n">
        <v>44698</v>
      </c>
      <c r="C168" s="3" t="inlineStr">
        <is>
          <t>57463 - Transitar em local/horário não permitido pela regulamentação - caminhão (Art 187, I do CTB)</t>
        </is>
      </c>
      <c r="D168" s="3" t="inlineStr">
        <is>
          <t>15h15</t>
        </is>
      </c>
      <c r="E168" s="3" t="inlineStr">
        <is>
          <t>AVENIDA ALCANTARA MACHADO (CENTRO-BAIRRO), NUMERO 638</t>
        </is>
      </c>
      <c r="F168" s="54" t="n">
        <v>130.16</v>
      </c>
      <c r="G168" s="3" t="inlineStr">
        <is>
          <t>SAO PAULO-SP</t>
        </is>
      </c>
      <c r="H168" s="3" t="inlineStr">
        <is>
          <t>Imposto</t>
        </is>
      </c>
      <c r="I168" s="3" t="inlineStr">
        <is>
          <t>multa</t>
        </is>
      </c>
      <c r="J168" s="3" t="n">
        <v>130.16</v>
      </c>
      <c r="K168" s="2" t="n">
        <v>44812</v>
      </c>
      <c r="L168" s="5" t="inlineStr">
        <is>
          <t>https://storage.googleapis.com/infosimples-api-tmp-files/api/detran/pr/multas-descritivos/20221013185246/9436SfqlgevnKmkqJFQtvwZM4J9WgxY7/549587c31e3491136e31eaf7983bc6ea_9_f-w.html</t>
        </is>
      </c>
      <c r="M168" s="3" t="inlineStr">
        <is>
          <t>ATU3446</t>
        </is>
      </c>
      <c r="N168" s="3" t="n"/>
      <c r="O168" s="3" t="n"/>
      <c r="P168" s="4">
        <f>IF(Tabela1[[#This Row],[vencimento]]="","",TEXT(Tabela1[[#This Row],[vencimento]],"mmmm"))</f>
        <v/>
      </c>
    </row>
    <row r="169" hidden="1" ht="15.75" customHeight="1" s="38" thickBot="1">
      <c r="A169" s="1" t="inlineStr">
        <is>
          <t>126200-1DA1152611</t>
        </is>
      </c>
      <c r="B169" s="2" t="n">
        <v>44705</v>
      </c>
      <c r="C169" s="3" t="inlineStr">
        <is>
          <t>57030 - Deixar de conservar o veículo na faixa a ele destinada pela sinalização de regul (Art 185, I do CTB)</t>
        </is>
      </c>
      <c r="D169" s="3" t="inlineStr">
        <is>
          <t>14h01</t>
        </is>
      </c>
      <c r="E169" s="3" t="inlineStr">
        <is>
          <t>SP 310 KM 233 METROS 400</t>
        </is>
      </c>
      <c r="F169" s="43" t="n">
        <v>104.13</v>
      </c>
      <c r="G169" s="3" t="inlineStr">
        <is>
          <t>DER - SP</t>
        </is>
      </c>
      <c r="H169" s="3" t="inlineStr">
        <is>
          <t>Imposto</t>
        </is>
      </c>
      <c r="I169" s="3" t="inlineStr">
        <is>
          <t>multa</t>
        </is>
      </c>
      <c r="J169" s="3" t="n">
        <v>104.13</v>
      </c>
      <c r="K169" s="2" t="n">
        <v>44866</v>
      </c>
      <c r="L169" s="3" t="n"/>
      <c r="M169" s="3" t="inlineStr">
        <is>
          <t>FFW2A21</t>
        </is>
      </c>
      <c r="N169" s="3" t="inlineStr">
        <is>
          <t>CARLOS ALBERTO ALVES DE ARAUJO</t>
        </is>
      </c>
      <c r="O169" s="3" t="n"/>
      <c r="P169" s="4">
        <f>IF(Tabela1[[#This Row],[vencimento]]="","",TEXT(Tabela1[[#This Row],[vencimento]],"mmmm"))</f>
        <v/>
      </c>
    </row>
    <row r="170" hidden="1" ht="15.75" customHeight="1" s="38" thickBot="1">
      <c r="A170" s="1" t="inlineStr">
        <is>
          <t>126200-1O 8233647</t>
        </is>
      </c>
      <c r="B170" s="2" t="n">
        <v>44750</v>
      </c>
      <c r="C170" s="3" t="inlineStr">
        <is>
          <t>74630 - Transitar veloc sup máx permitida em mais de 20% até 50% (Art 218, II do CTB)</t>
        </is>
      </c>
      <c r="D170" s="3" t="inlineStr">
        <is>
          <t>11h09</t>
        </is>
      </c>
      <c r="E170" s="3" t="inlineStr">
        <is>
          <t>SP 333 KM 334 METROS 500</t>
        </is>
      </c>
      <c r="F170" s="45" t="n">
        <v>156.18</v>
      </c>
      <c r="G170" s="3" t="inlineStr">
        <is>
          <t>DER - SP</t>
        </is>
      </c>
      <c r="H170" s="3" t="inlineStr">
        <is>
          <t>Imposto</t>
        </is>
      </c>
      <c r="I170" s="3" t="inlineStr">
        <is>
          <t>multa</t>
        </is>
      </c>
      <c r="J170" s="3" t="n">
        <v>156.18</v>
      </c>
      <c r="K170" s="2" t="n">
        <v>44879</v>
      </c>
      <c r="L170" s="3" t="n"/>
      <c r="M170" s="3" t="inlineStr">
        <is>
          <t>FFW2A21</t>
        </is>
      </c>
      <c r="N170" s="3" t="inlineStr">
        <is>
          <t>CARLOS ALBERTO ALVES DE ARAUJO</t>
        </is>
      </c>
      <c r="O170" s="3" t="n"/>
      <c r="P170" s="4">
        <f>IF(Tabela1[[#This Row],[vencimento]]="","",TEXT(Tabela1[[#This Row],[vencimento]],"mmmm"))</f>
        <v/>
      </c>
    </row>
    <row r="171" hidden="1" ht="15.75" customHeight="1" s="38" thickBot="1">
      <c r="A171" s="1" t="inlineStr">
        <is>
          <t>126200-1DA7412471</t>
        </is>
      </c>
      <c r="B171" s="2" t="n">
        <v>44775</v>
      </c>
      <c r="C171" s="3" t="inlineStr">
        <is>
          <t>51851 - Deixar o condutor de usar o cinto segurança (Art 167 do CTB)</t>
        </is>
      </c>
      <c r="D171" s="3" t="inlineStr">
        <is>
          <t>15h59</t>
        </is>
      </c>
      <c r="E171" s="3" t="inlineStr">
        <is>
          <t>SP 225 KM 179 METROS 000</t>
        </is>
      </c>
      <c r="F171" s="45" t="n">
        <v>156.18</v>
      </c>
      <c r="G171" s="3" t="inlineStr">
        <is>
          <t>DER - SP</t>
        </is>
      </c>
      <c r="H171" s="3" t="inlineStr">
        <is>
          <t>Imposto</t>
        </is>
      </c>
      <c r="I171" s="3" t="inlineStr">
        <is>
          <t>multa</t>
        </is>
      </c>
      <c r="J171" s="3" t="n">
        <v>156.18</v>
      </c>
      <c r="K171" s="2" t="n">
        <v>44881</v>
      </c>
      <c r="L171" s="3" t="n"/>
      <c r="M171" s="3" t="inlineStr">
        <is>
          <t>FFW2A21</t>
        </is>
      </c>
      <c r="N171" s="3" t="inlineStr">
        <is>
          <t>CARLOS ALBERTO ALVES DE ARAUJO</t>
        </is>
      </c>
      <c r="O171" s="3" t="n"/>
      <c r="P171" s="4">
        <f>IF(Tabela1[[#This Row],[vencimento]]="","",TEXT(Tabela1[[#This Row],[vencimento]],"mmmm"))</f>
        <v/>
      </c>
    </row>
    <row r="172" hidden="1" ht="15.75" customHeight="1" s="38" thickBot="1">
      <c r="A172" s="1" t="inlineStr">
        <is>
          <t>126200-1P 1253907</t>
        </is>
      </c>
      <c r="B172" s="2" t="n">
        <v>44775</v>
      </c>
      <c r="C172" s="3" t="inlineStr">
        <is>
          <t>74550 - Transitar veloc sup máx permitida em até 20% (Art 218, I do CTB)</t>
        </is>
      </c>
      <c r="D172" s="3" t="inlineStr">
        <is>
          <t>17h25</t>
        </is>
      </c>
      <c r="E172" s="3" t="inlineStr">
        <is>
          <t>SP 310 KM 181 METROS 350</t>
        </is>
      </c>
      <c r="F172" s="43" t="n">
        <v>104.13</v>
      </c>
      <c r="G172" s="3" t="inlineStr">
        <is>
          <t>DER - SP</t>
        </is>
      </c>
      <c r="H172" s="3" t="inlineStr">
        <is>
          <t>Imposto</t>
        </is>
      </c>
      <c r="I172" s="3" t="inlineStr">
        <is>
          <t>multa</t>
        </is>
      </c>
      <c r="J172" s="3" t="n">
        <v>104.13</v>
      </c>
      <c r="K172" s="2" t="n">
        <v>44879</v>
      </c>
      <c r="L172" s="3" t="n"/>
      <c r="M172" s="3" t="inlineStr">
        <is>
          <t>FFW2A21</t>
        </is>
      </c>
      <c r="N172" s="3" t="inlineStr">
        <is>
          <t>CARLOS ALBERTO ALVES DE ARAUJO</t>
        </is>
      </c>
      <c r="O172" s="3" t="n"/>
      <c r="P172" s="4">
        <f>IF(Tabela1[[#This Row],[vencimento]]="","",TEXT(Tabela1[[#This Row],[vencimento]],"mmmm"))</f>
        <v/>
      </c>
    </row>
    <row r="173" hidden="1" ht="15.75" customHeight="1" s="38" thickBot="1">
      <c r="A173" s="1" t="inlineStr">
        <is>
          <t>121200-E023215326</t>
        </is>
      </c>
      <c r="B173" s="2" t="n">
        <v>44792</v>
      </c>
      <c r="C173" s="3" t="inlineStr">
        <is>
          <t>74550 - Transitar veloc sup máx permitida em até 20% (Art 218, I do CTB)</t>
        </is>
      </c>
      <c r="D173" s="3" t="inlineStr">
        <is>
          <t>17h48</t>
        </is>
      </c>
      <c r="E173" s="3" t="inlineStr">
        <is>
          <t>RSC-453 KM 142,200/CAXIAS DO SUL - BR-116</t>
        </is>
      </c>
      <c r="F173" s="43" t="n">
        <v>104.13</v>
      </c>
      <c r="G173" s="3" t="inlineStr">
        <is>
          <t>DER - RS</t>
        </is>
      </c>
      <c r="H173" s="3" t="inlineStr">
        <is>
          <t>Notificado</t>
        </is>
      </c>
      <c r="I173" s="3" t="inlineStr">
        <is>
          <t>autuacao</t>
        </is>
      </c>
      <c r="J173" s="3" t="n">
        <v>104.13</v>
      </c>
      <c r="K173" s="3" t="n"/>
      <c r="L173" s="3" t="n"/>
      <c r="M173" s="3" t="inlineStr">
        <is>
          <t>FFW2A21</t>
        </is>
      </c>
      <c r="N173" s="3" t="inlineStr">
        <is>
          <t>CARLOS ALBERTO ALVES DE ARAUJO</t>
        </is>
      </c>
      <c r="O173" s="3" t="n"/>
      <c r="P173" s="4">
        <f>IF(Tabela1[[#This Row],[vencimento]]="","",TEXT(Tabela1[[#This Row],[vencimento]],"mmmm"))</f>
        <v/>
      </c>
    </row>
    <row r="174" hidden="1" ht="15.75" customHeight="1" s="38" thickBot="1">
      <c r="A174" s="1" t="inlineStr">
        <is>
          <t>126200-1P 4161897</t>
        </is>
      </c>
      <c r="B174" s="2" t="n">
        <v>44804</v>
      </c>
      <c r="C174" s="3" t="inlineStr">
        <is>
          <t>74550 - Transitar veloc sup máx permitida em até 20% (Art 218, I do CTB)</t>
        </is>
      </c>
      <c r="D174" s="3" t="inlineStr">
        <is>
          <t>06h28</t>
        </is>
      </c>
      <c r="E174" s="3" t="inlineStr">
        <is>
          <t>SP 310 KM 181 METROS 350</t>
        </is>
      </c>
      <c r="F174" s="43" t="n">
        <v>104.13</v>
      </c>
      <c r="G174" s="3" t="inlineStr">
        <is>
          <t>DER - SP</t>
        </is>
      </c>
      <c r="H174" s="3" t="inlineStr">
        <is>
          <t>Notificado</t>
        </is>
      </c>
      <c r="I174" s="3" t="inlineStr">
        <is>
          <t>autuacao</t>
        </is>
      </c>
      <c r="J174" s="3" t="n">
        <v>104.13</v>
      </c>
      <c r="K174" s="3" t="n"/>
      <c r="L174" s="3" t="n"/>
      <c r="M174" s="3" t="inlineStr">
        <is>
          <t>FFW2A21</t>
        </is>
      </c>
      <c r="N174" s="3" t="inlineStr">
        <is>
          <t>CARLOS ALBERTO ALVES DE ARAUJO</t>
        </is>
      </c>
      <c r="O174" s="3" t="n"/>
      <c r="P174" s="4">
        <f>IF(Tabela1[[#This Row],[vencimento]]="","",TEXT(Tabela1[[#This Row],[vencimento]],"mmmm"))</f>
        <v/>
      </c>
    </row>
    <row r="175" ht="15.75" customHeight="1" s="38" thickBot="1">
      <c r="A175" s="1" t="inlineStr">
        <is>
          <t>271070-HZA1665676</t>
        </is>
      </c>
      <c r="B175" s="2" t="n">
        <v>44819</v>
      </c>
      <c r="C175" s="3" t="inlineStr">
        <is>
          <t>57463 - Transitar em local/horário não permitido pela regulamentação - caminhão (Art 187, I do CTB)</t>
        </is>
      </c>
      <c r="D175" s="3" t="inlineStr">
        <is>
          <t>13h10</t>
        </is>
      </c>
      <c r="E175" s="3" t="inlineStr">
        <is>
          <t>AVENIDA SENADOR QUEIROS (BRAS-SANTA IFIGENIA), NUMERO 396</t>
        </is>
      </c>
      <c r="F175" s="43" t="n">
        <v>104.13</v>
      </c>
      <c r="G175" s="3" t="inlineStr">
        <is>
          <t>SAO PAULO-SP</t>
        </is>
      </c>
      <c r="H175" s="3" t="inlineStr">
        <is>
          <t>Notificado</t>
        </is>
      </c>
      <c r="I175" s="3" t="inlineStr">
        <is>
          <t>autuacao</t>
        </is>
      </c>
      <c r="J175" s="3" t="n">
        <v>104.13</v>
      </c>
      <c r="K175" s="3" t="n"/>
      <c r="L175" s="3" t="n"/>
      <c r="M175" s="3" t="inlineStr">
        <is>
          <t>RHS6D59</t>
        </is>
      </c>
      <c r="N175" s="3" t="n"/>
      <c r="O175" s="3" t="n"/>
      <c r="P175" s="4">
        <f>IF(Tabela1[[#This Row],[vencimento]]="","",TEXT(Tabela1[[#This Row],[vencimento]],"mmmm"))</f>
        <v/>
      </c>
    </row>
    <row r="176" hidden="1" ht="15.75" customHeight="1" s="38" thickBot="1">
      <c r="A176" s="1" t="inlineStr">
        <is>
          <t>109200-R022177920</t>
        </is>
      </c>
      <c r="B176" s="2" t="n">
        <v>44835</v>
      </c>
      <c r="C176" s="3" t="inlineStr">
        <is>
          <t>74550 - Transitar veloc sup máx permitida em até 20% (Art 218, I do CTB)</t>
        </is>
      </c>
      <c r="D176" s="3" t="inlineStr">
        <is>
          <t>12h04</t>
        </is>
      </c>
      <c r="E176" s="3" t="inlineStr">
        <is>
          <t>GO 020 KM 116 770SENTIDO CRISTIANOPOLIS/SANTA CRUZ</t>
        </is>
      </c>
      <c r="F176" s="43" t="n">
        <v>104.13</v>
      </c>
      <c r="G176" s="3" t="inlineStr">
        <is>
          <t>DER - GO</t>
        </is>
      </c>
      <c r="H176" s="3" t="inlineStr">
        <is>
          <t>Notificado</t>
        </is>
      </c>
      <c r="I176" s="3" t="inlineStr">
        <is>
          <t>autuacao</t>
        </is>
      </c>
      <c r="J176" s="3" t="n">
        <v>104.13</v>
      </c>
      <c r="K176" s="3" t="n"/>
      <c r="L176" s="3" t="n"/>
      <c r="M176" s="3" t="inlineStr">
        <is>
          <t>FFW2A21</t>
        </is>
      </c>
      <c r="N176" s="3" t="inlineStr">
        <is>
          <t>CARLOS ALBERTO ALVES DE ARAUJO</t>
        </is>
      </c>
      <c r="O176" s="3" t="n"/>
      <c r="P176" s="4">
        <f>IF(Tabela1[[#This Row],[vencimento]]="","",TEXT(Tabela1[[#This Row],[vencimento]],"mmmm"))</f>
        <v/>
      </c>
    </row>
    <row r="177" hidden="1" ht="15.75" customHeight="1" s="38" thickBot="1">
      <c r="A177" s="1" t="inlineStr">
        <is>
          <t>126200-1DB1641351</t>
        </is>
      </c>
      <c r="B177" s="2" t="n">
        <v>44839</v>
      </c>
      <c r="C177" s="3" t="inlineStr">
        <is>
          <t>51851 - Deixar o condutor de usar o cinto segurança (Art 167 do CTB)</t>
        </is>
      </c>
      <c r="D177" s="3" t="inlineStr">
        <is>
          <t>11h40</t>
        </is>
      </c>
      <c r="E177" s="3" t="inlineStr">
        <is>
          <t>SP 310 KM 273 METROS 400</t>
        </is>
      </c>
      <c r="F177" s="45" t="n">
        <v>156.18</v>
      </c>
      <c r="G177" s="3" t="inlineStr">
        <is>
          <t>DER - SP</t>
        </is>
      </c>
      <c r="H177" s="3" t="inlineStr">
        <is>
          <t>Notificado</t>
        </is>
      </c>
      <c r="I177" s="3" t="inlineStr">
        <is>
          <t>autuacao</t>
        </is>
      </c>
      <c r="J177" s="3" t="n">
        <v>156.18</v>
      </c>
      <c r="K177" s="3" t="n"/>
      <c r="L177" s="3" t="n"/>
      <c r="M177" s="3" t="inlineStr">
        <is>
          <t>FFW2A21</t>
        </is>
      </c>
      <c r="N177" s="3" t="inlineStr">
        <is>
          <t>CARLOS ALBERTO ALVES DE ARAUJO</t>
        </is>
      </c>
      <c r="O177" s="3" t="n"/>
      <c r="P177" s="4">
        <f>IF(Tabela1[[#This Row],[vencimento]]="","",TEXT(Tabela1[[#This Row],[vencimento]],"mmmm"))</f>
        <v/>
      </c>
    </row>
    <row r="178" hidden="1" ht="15.75" customHeight="1" s="38" thickBot="1">
      <c r="A178" s="1" t="inlineStr">
        <is>
          <t>267890-T820047656</t>
        </is>
      </c>
      <c r="B178" s="2" t="n">
        <v>44844</v>
      </c>
      <c r="C178" s="3" t="inlineStr">
        <is>
          <t>55680 - Estacionar local/horário de estacionamento e parada proibidos pela sinalização (Art 181, XIX do CTB)</t>
        </is>
      </c>
      <c r="D178" s="3" t="inlineStr">
        <is>
          <t>15h08</t>
        </is>
      </c>
      <c r="E178" s="3" t="inlineStr">
        <is>
          <t>R DONA PRIMITIVA VIANCO DEFRONTE 752</t>
        </is>
      </c>
      <c r="F178" s="45" t="n">
        <v>156.18</v>
      </c>
      <c r="G178" s="3" t="inlineStr">
        <is>
          <t>OSASCO-SP</t>
        </is>
      </c>
      <c r="H178" s="3" t="inlineStr">
        <is>
          <t>Notificado</t>
        </is>
      </c>
      <c r="I178" s="3" t="inlineStr">
        <is>
          <t>autuacao</t>
        </is>
      </c>
      <c r="J178" s="3" t="n">
        <v>156.18</v>
      </c>
      <c r="K178" s="3" t="n"/>
      <c r="L178" s="3" t="n"/>
      <c r="M178" s="3" t="inlineStr">
        <is>
          <t>FFW2A21</t>
        </is>
      </c>
      <c r="N178" s="3" t="inlineStr">
        <is>
          <t>CARLOS ALBERTO ALVES DE ARAUJO</t>
        </is>
      </c>
      <c r="O178" s="3" t="n"/>
      <c r="P178" s="4">
        <f>IF(Tabela1[[#This Row],[vencimento]]="","",TEXT(Tabela1[[#This Row],[vencimento]],"mmmm"))</f>
        <v/>
      </c>
    </row>
    <row r="179" ht="15.75" customHeight="1" s="38" thickBot="1">
      <c r="A179" s="1" t="inlineStr">
        <is>
          <t>000100-T601387341</t>
        </is>
      </c>
      <c r="B179" s="2" t="n">
        <v>44780</v>
      </c>
      <c r="C179" s="3" t="inlineStr">
        <is>
          <t>57463 - Transitar em local/horário não permitido pela regulamentação - caminhão (Art 187, I do CTB)</t>
        </is>
      </c>
      <c r="D179" s="3" t="inlineStr">
        <is>
          <t>17h55</t>
        </is>
      </c>
      <c r="E179" s="3" t="inlineStr">
        <is>
          <t>BR-101 KM-323 UF-RJ</t>
        </is>
      </c>
      <c r="F179" s="43" t="n">
        <v>104.13</v>
      </c>
      <c r="G179" s="3" t="inlineStr">
        <is>
          <t>POLICIA RODOV. FEDERAL</t>
        </is>
      </c>
      <c r="H179" s="3" t="inlineStr">
        <is>
          <t>Notificado</t>
        </is>
      </c>
      <c r="I179" s="3" t="inlineStr">
        <is>
          <t>autuacao</t>
        </is>
      </c>
      <c r="J179" s="3" t="n">
        <v>104.13</v>
      </c>
      <c r="K179" s="3" t="n"/>
      <c r="L179" s="3" t="n"/>
      <c r="M179" s="3" t="inlineStr">
        <is>
          <t>RHS6D59</t>
        </is>
      </c>
      <c r="N179" s="3" t="n"/>
      <c r="O179" s="3" t="n"/>
      <c r="P179" s="4">
        <f>IF(Tabela1[[#This Row],[vencimento]]="","",TEXT(Tabela1[[#This Row],[vencimento]],"mmmm"))</f>
        <v/>
      </c>
    </row>
    <row r="180" hidden="1" ht="15.75" customHeight="1" s="38" thickBot="1">
      <c r="A180" s="1" t="inlineStr">
        <is>
          <t>267890-T820047704</t>
        </is>
      </c>
      <c r="B180" s="2" t="n">
        <v>44844</v>
      </c>
      <c r="C180" s="3" t="inlineStr">
        <is>
          <t>55500 - Estacionar em local/horário proibido especificamente pela sinalização (Art 181,XVIII do CTB)</t>
        </is>
      </c>
      <c r="D180" s="3" t="inlineStr">
        <is>
          <t>15h31</t>
        </is>
      </c>
      <c r="E180" s="3" t="inlineStr">
        <is>
          <t>R DONA P VIANCO DEFRONTE 750</t>
        </is>
      </c>
      <c r="F180" s="43" t="n">
        <v>104.13</v>
      </c>
      <c r="G180" s="3" t="inlineStr">
        <is>
          <t>OSASCO-SP</t>
        </is>
      </c>
      <c r="H180" s="3" t="inlineStr">
        <is>
          <t>Notificado</t>
        </is>
      </c>
      <c r="I180" s="3" t="inlineStr">
        <is>
          <t>autuacao</t>
        </is>
      </c>
      <c r="J180" s="3" t="n">
        <v>104.13</v>
      </c>
      <c r="K180" s="3" t="n"/>
      <c r="L180" s="3" t="n"/>
      <c r="M180" s="3" t="inlineStr">
        <is>
          <t>FFW2A21</t>
        </is>
      </c>
      <c r="N180" s="3" t="inlineStr">
        <is>
          <t>CARLOS ALBERTO ALVES DE ARAUJO</t>
        </is>
      </c>
      <c r="O180" s="3" t="n"/>
      <c r="P180" s="4">
        <f>IF(Tabela1[[#This Row],[vencimento]]="","",TEXT(Tabela1[[#This Row],[vencimento]],"mmmm"))</f>
        <v/>
      </c>
    </row>
    <row r="181" hidden="1" ht="15.75" customHeight="1" s="38" thickBot="1">
      <c r="A181" s="1" t="inlineStr">
        <is>
          <t>126200-1P 8351587</t>
        </is>
      </c>
      <c r="B181" s="2" t="n">
        <v>44845</v>
      </c>
      <c r="C181" s="3" t="inlineStr">
        <is>
          <t>74550 - Transitar veloc sup máx permitida em até 20% (Art 218, I do CTB)</t>
        </is>
      </c>
      <c r="D181" s="3" t="inlineStr">
        <is>
          <t>14h42</t>
        </is>
      </c>
      <c r="E181" s="3" t="inlineStr">
        <is>
          <t>SP 021 KM 095 METROS 700</t>
        </is>
      </c>
      <c r="F181" s="43" t="n">
        <v>104.13</v>
      </c>
      <c r="G181" s="3" t="inlineStr">
        <is>
          <t>DER - SP</t>
        </is>
      </c>
      <c r="H181" s="3" t="inlineStr">
        <is>
          <t>Notificado</t>
        </is>
      </c>
      <c r="I181" s="3" t="inlineStr">
        <is>
          <t>autuacao</t>
        </is>
      </c>
      <c r="J181" s="3" t="n">
        <v>104.13</v>
      </c>
      <c r="K181" s="3" t="n"/>
      <c r="L181" s="3" t="n"/>
      <c r="M181" s="3" t="inlineStr">
        <is>
          <t>FFW2A21</t>
        </is>
      </c>
      <c r="N181" s="3" t="inlineStr">
        <is>
          <t>CARLOS ALBERTO ALVES DE ARAUJO</t>
        </is>
      </c>
      <c r="O181" s="3" t="n"/>
      <c r="P181" s="4">
        <f>IF(Tabela1[[#This Row],[vencimento]]="","",TEXT(Tabela1[[#This Row],[vencimento]],"mmmm"))</f>
        <v/>
      </c>
    </row>
    <row r="182" ht="15.75" customHeight="1" s="38" thickBot="1">
      <c r="A182" s="1" t="inlineStr">
        <is>
          <t>000100-T605084084</t>
        </is>
      </c>
      <c r="B182" s="2" t="n">
        <v>44811</v>
      </c>
      <c r="C182" s="3" t="inlineStr">
        <is>
          <t>57463 - Transitar em local/horário não permitido pela regulamentação - caminhão (Art 187, I do CTB)</t>
        </is>
      </c>
      <c r="D182" s="3" t="inlineStr">
        <is>
          <t>10h24</t>
        </is>
      </c>
      <c r="E182" s="3" t="inlineStr">
        <is>
          <t>BR-101 KM-323 UF-RJ</t>
        </is>
      </c>
      <c r="F182" s="43" t="n">
        <v>104.13</v>
      </c>
      <c r="G182" s="3" t="inlineStr">
        <is>
          <t>POLICIA RODOV. FEDERAL</t>
        </is>
      </c>
      <c r="H182" s="3" t="inlineStr">
        <is>
          <t>Notificado</t>
        </is>
      </c>
      <c r="I182" s="3" t="inlineStr">
        <is>
          <t>autuacao</t>
        </is>
      </c>
      <c r="J182" s="3" t="n">
        <v>104.13</v>
      </c>
      <c r="K182" s="3" t="n"/>
      <c r="L182" s="5" t="inlineStr">
        <is>
          <t>https://storage.googleapis.com/infosimples-api-tmp-files/api/detran/pr/multas-descritivos/20221024135746/g8kUW38ARowh8KSRKwfTKyygdW9vHq7B/c3712892ecf3a420aae231b0191ffa9e_0_8fo.html</t>
        </is>
      </c>
      <c r="M182" s="3" t="inlineStr">
        <is>
          <t>RHS8F05</t>
        </is>
      </c>
      <c r="N182" s="3" t="n"/>
      <c r="O182" s="3" t="n"/>
      <c r="P182" s="4">
        <f>IF(Tabela1[[#This Row],[vencimento]]="","",TEXT(Tabela1[[#This Row],[vencimento]],"mmmm"))</f>
        <v/>
      </c>
    </row>
    <row r="183" ht="15.75" customHeight="1" s="38" thickBot="1">
      <c r="A183" s="1" t="inlineStr">
        <is>
          <t>275350-J000001547</t>
        </is>
      </c>
      <c r="B183" s="2" t="n">
        <v>44830</v>
      </c>
      <c r="C183" s="3" t="inlineStr">
        <is>
          <t>57463 - Transitar em local/horário não permitido pela regulamentação - caminhão (Art 187, I do CTB)</t>
        </is>
      </c>
      <c r="D183" s="3" t="inlineStr">
        <is>
          <t>18h25</t>
        </is>
      </c>
      <c r="E183" s="3" t="inlineStr">
        <is>
          <t>Linha Verde Prox. Estacao Tubo Vila Olimpica</t>
        </is>
      </c>
      <c r="F183" s="43" t="n">
        <v>104.13</v>
      </c>
      <c r="G183" s="3" t="inlineStr">
        <is>
          <t>PREFEITURA MUNICIPAL DE CURITIBA</t>
        </is>
      </c>
      <c r="H183" s="3" t="inlineStr">
        <is>
          <t>Notificado</t>
        </is>
      </c>
      <c r="I183" s="3" t="inlineStr">
        <is>
          <t>autuacao</t>
        </is>
      </c>
      <c r="J183" s="3" t="n">
        <v>104.13</v>
      </c>
      <c r="K183" s="3" t="n"/>
      <c r="L183" s="5" t="inlineStr">
        <is>
          <t>https://storage.googleapis.com/infosimples-api-tmp-files/api/detran/pr/multas-descritivos/20221024134808/dJMZn0oBdR33Gqft44-IfKh_OQlB4Q38/734f48d209d0b2253e3052858853a27e_0_4cM.html</t>
        </is>
      </c>
      <c r="M183" s="3" t="inlineStr">
        <is>
          <t>LSJ6H25</t>
        </is>
      </c>
      <c r="N183" s="3" t="n"/>
      <c r="O183" s="3" t="n"/>
      <c r="P183" s="4">
        <f>IF(Tabela1[[#This Row],[vencimento]]="","",TEXT(Tabela1[[#This Row],[vencimento]],"mmmm"))</f>
        <v/>
      </c>
    </row>
    <row r="184" hidden="1" ht="15.75" customHeight="1" s="38" thickBot="1">
      <c r="A184" s="1" t="inlineStr">
        <is>
          <t>126200-1DA7616991</t>
        </is>
      </c>
      <c r="B184" s="2" t="n">
        <v>44774</v>
      </c>
      <c r="C184" s="3" t="inlineStr">
        <is>
          <t>55680 - Estacionar local/horário de estacionamento e parada proibidos pela sinalização (Art 181, XIX do CTB)</t>
        </is>
      </c>
      <c r="D184" s="3" t="inlineStr">
        <is>
          <t>00h47</t>
        </is>
      </c>
      <c r="E184" s="3" t="inlineStr">
        <is>
          <t>SP 348 KM 034 METROS 030</t>
        </is>
      </c>
      <c r="F184" s="45" t="n">
        <v>156.18</v>
      </c>
      <c r="G184" s="3" t="inlineStr">
        <is>
          <t>DER - SP</t>
        </is>
      </c>
      <c r="H184" s="3" t="inlineStr">
        <is>
          <t>Imposto</t>
        </is>
      </c>
      <c r="I184" s="3" t="inlineStr">
        <is>
          <t>multa</t>
        </is>
      </c>
      <c r="J184" s="3" t="n">
        <v>156.18</v>
      </c>
      <c r="K184" s="2" t="n">
        <v>44881</v>
      </c>
      <c r="L184" s="3" t="n"/>
      <c r="M184" s="3" t="inlineStr">
        <is>
          <t>FJG7B82</t>
        </is>
      </c>
      <c r="N184" s="3" t="inlineStr">
        <is>
          <t>MARCELO GESIEL BERALDO</t>
        </is>
      </c>
      <c r="O184" s="3" t="n"/>
      <c r="P184" s="4">
        <f>IF(Tabela1[[#This Row],[vencimento]]="","",TEXT(Tabela1[[#This Row],[vencimento]],"mmmm"))</f>
        <v/>
      </c>
    </row>
    <row r="185" ht="15.75" customHeight="1" s="38" thickBot="1">
      <c r="A185" s="1" t="inlineStr">
        <is>
          <t>275350-J005002678</t>
        </is>
      </c>
      <c r="B185" s="2" t="n">
        <v>44816</v>
      </c>
      <c r="C185" s="3" t="inlineStr">
        <is>
          <t>57463 - Transitar em local/horário não permitido pela regulamentação - caminhão (Art 187, I do CTB)</t>
        </is>
      </c>
      <c r="D185" s="3" t="inlineStr">
        <is>
          <t>07h03</t>
        </is>
      </c>
      <c r="E185" s="3" t="inlineStr">
        <is>
          <t>Linha Verde Sul px n 19804 BR 476 SENT POA</t>
        </is>
      </c>
      <c r="F185" s="43" t="n">
        <v>104.13</v>
      </c>
      <c r="G185" s="3" t="inlineStr">
        <is>
          <t>PREFEITURA MUNICIPAL DE CURITIBA</t>
        </is>
      </c>
      <c r="H185" s="3" t="inlineStr">
        <is>
          <t>Notificado</t>
        </is>
      </c>
      <c r="I185" s="3" t="inlineStr">
        <is>
          <t>autuacao</t>
        </is>
      </c>
      <c r="J185" s="3" t="n">
        <v>104.13</v>
      </c>
      <c r="K185" s="3" t="n"/>
      <c r="L185" s="5" t="inlineStr">
        <is>
          <t>https://storage.googleapis.com/infosimples-api-tmp-files/api/detran/pr/multas-descritivos/20221024134523/B3gIDkr8QgNYj3ws9HlGLOsGoKJl_7Bt/f2ffedd691b054061f15f58d6d65faac_0_pMI.html</t>
        </is>
      </c>
      <c r="M185" s="3" t="inlineStr">
        <is>
          <t>FFW2A21</t>
        </is>
      </c>
      <c r="N185" s="3" t="n"/>
      <c r="O185" s="3" t="n"/>
      <c r="P185" s="4">
        <f>IF(Tabela1[[#This Row],[vencimento]]="","",TEXT(Tabela1[[#This Row],[vencimento]],"mmmm"))</f>
        <v/>
      </c>
    </row>
    <row r="186" hidden="1" ht="15.75" customHeight="1" s="38" thickBot="1">
      <c r="A186" s="1" t="inlineStr">
        <is>
          <t>126200-1P 2385447</t>
        </is>
      </c>
      <c r="B186" s="2" t="n">
        <v>44787</v>
      </c>
      <c r="C186" s="3" t="inlineStr">
        <is>
          <t>74550 - Transitar veloc sup máx permitida em até 20% (Art 218, I do CTB)</t>
        </is>
      </c>
      <c r="D186" s="3" t="inlineStr">
        <is>
          <t>18h43</t>
        </is>
      </c>
      <c r="E186" s="3" t="inlineStr">
        <is>
          <t>SP 021 KM 045 METROS 200</t>
        </is>
      </c>
      <c r="F186" s="43" t="n">
        <v>104.13</v>
      </c>
      <c r="G186" s="3" t="inlineStr">
        <is>
          <t>DER - SP</t>
        </is>
      </c>
      <c r="H186" s="3" t="inlineStr">
        <is>
          <t>Imposto</t>
        </is>
      </c>
      <c r="I186" s="3" t="inlineStr">
        <is>
          <t>multa</t>
        </is>
      </c>
      <c r="J186" s="3" t="n">
        <v>104.13</v>
      </c>
      <c r="K186" s="2" t="n">
        <v>44887</v>
      </c>
      <c r="L186" s="3" t="n"/>
      <c r="M186" s="3" t="inlineStr">
        <is>
          <t>FJG7B82</t>
        </is>
      </c>
      <c r="N186" s="3" t="inlineStr">
        <is>
          <t>MARCELO GESIEL BERALDO</t>
        </is>
      </c>
      <c r="O186" s="3" t="n"/>
      <c r="P186" s="4">
        <f>IF(Tabela1[[#This Row],[vencimento]]="","",TEXT(Tabela1[[#This Row],[vencimento]],"mmmm"))</f>
        <v/>
      </c>
    </row>
    <row r="187" ht="15.75" customHeight="1" s="38" thickBot="1">
      <c r="A187" s="1" t="inlineStr">
        <is>
          <t>275350-J005002124</t>
        </is>
      </c>
      <c r="B187" s="2" t="n">
        <v>44796</v>
      </c>
      <c r="C187" s="3" t="inlineStr">
        <is>
          <t>57463 - Transitar em local/horário não permitido pela regulamentação - caminhão (Art 187, I do CTB)</t>
        </is>
      </c>
      <c r="D187" s="3" t="inlineStr">
        <is>
          <t>18h53</t>
        </is>
      </c>
      <c r="E187" s="3" t="inlineStr">
        <is>
          <t>Linha Verde Sul px n 20163 BR 476 SENT SP</t>
        </is>
      </c>
      <c r="F187" s="43" t="n">
        <v>104.13</v>
      </c>
      <c r="G187" s="3" t="inlineStr">
        <is>
          <t>PREFEITURA MUNICIPAL DE CURITIBA</t>
        </is>
      </c>
      <c r="H187" s="3" t="inlineStr">
        <is>
          <t>Notificado</t>
        </is>
      </c>
      <c r="I187" s="3" t="inlineStr">
        <is>
          <t>autuacao</t>
        </is>
      </c>
      <c r="J187" s="3" t="n">
        <v>104.13</v>
      </c>
      <c r="K187" s="3" t="n"/>
      <c r="L187" s="5" t="inlineStr">
        <is>
          <t>https://storage.googleapis.com/infosimples-api-tmp-files/api/detran/pr/multas-descritivos/20221013185245/ZHCO2Ms62U-gBNZx5Yak26_A7N_H6U_G/549587c31e3491136e31eaf7983bc6ea_0_p6w.html</t>
        </is>
      </c>
      <c r="M187" s="3" t="inlineStr">
        <is>
          <t>ATU3446</t>
        </is>
      </c>
      <c r="N187" s="3" t="n"/>
      <c r="O187" s="3" t="n"/>
      <c r="P187" s="4">
        <f>IF(Tabela1[[#This Row],[vencimento]]="","",TEXT(Tabela1[[#This Row],[vencimento]],"mmmm"))</f>
        <v/>
      </c>
    </row>
    <row r="188" hidden="1" ht="15.75" customHeight="1" s="38" thickBot="1">
      <c r="A188" s="1" t="inlineStr">
        <is>
          <t>126200-1P 6373187</t>
        </is>
      </c>
      <c r="B188" s="2" t="n">
        <v>44824</v>
      </c>
      <c r="C188" s="3" t="inlineStr">
        <is>
          <t>74550 - Transitar veloc sup máx permitida em até 20% (Art 218, I do CTB)</t>
        </is>
      </c>
      <c r="D188" s="3" t="inlineStr">
        <is>
          <t>16h26</t>
        </is>
      </c>
      <c r="E188" s="3" t="inlineStr">
        <is>
          <t>SP 310 KM 181 METROS 350</t>
        </is>
      </c>
      <c r="F188" s="43" t="n">
        <v>104.13</v>
      </c>
      <c r="G188" s="3" t="inlineStr">
        <is>
          <t>DER - SP</t>
        </is>
      </c>
      <c r="H188" s="3" t="inlineStr">
        <is>
          <t>Notificado</t>
        </is>
      </c>
      <c r="I188" s="3" t="inlineStr">
        <is>
          <t>autuacao</t>
        </is>
      </c>
      <c r="J188" s="3" t="n">
        <v>104.13</v>
      </c>
      <c r="K188" s="3" t="n"/>
      <c r="L188" s="3" t="n"/>
      <c r="M188" s="3" t="inlineStr">
        <is>
          <t>FJG7B82</t>
        </is>
      </c>
      <c r="N188" s="3" t="inlineStr">
        <is>
          <t>MARCELO GESIEL BERALDO</t>
        </is>
      </c>
      <c r="O188" s="3" t="n"/>
      <c r="P188" s="4">
        <f>IF(Tabela1[[#This Row],[vencimento]]="","",TEXT(Tabela1[[#This Row],[vencimento]],"mmmm"))</f>
        <v/>
      </c>
    </row>
    <row r="189" hidden="1" ht="15.75" customHeight="1" s="38" thickBot="1">
      <c r="A189" s="1" t="inlineStr">
        <is>
          <t>126200-1P 8404967</t>
        </is>
      </c>
      <c r="B189" s="2" t="n">
        <v>44846</v>
      </c>
      <c r="C189" s="3" t="inlineStr">
        <is>
          <t>74550 - Transitar veloc sup máx permitida em até 20% (Art 218, I do CTB)</t>
        </is>
      </c>
      <c r="D189" s="3" t="inlineStr">
        <is>
          <t>06h39</t>
        </is>
      </c>
      <c r="E189" s="3" t="inlineStr">
        <is>
          <t>SPD 128/021 KM 000 METROS 200</t>
        </is>
      </c>
      <c r="F189" s="43" t="n">
        <v>104.13</v>
      </c>
      <c r="G189" s="3" t="inlineStr">
        <is>
          <t>DER - SP</t>
        </is>
      </c>
      <c r="H189" s="3" t="inlineStr">
        <is>
          <t>Notificado</t>
        </is>
      </c>
      <c r="I189" s="3" t="inlineStr">
        <is>
          <t>autuacao</t>
        </is>
      </c>
      <c r="J189" s="3" t="n">
        <v>104.13</v>
      </c>
      <c r="K189" s="3" t="n"/>
      <c r="L189" s="3" t="n"/>
      <c r="M189" s="3" t="inlineStr">
        <is>
          <t>FJG7B82</t>
        </is>
      </c>
      <c r="N189" s="3" t="inlineStr">
        <is>
          <t>MARCELO GESIEL BERALDO</t>
        </is>
      </c>
      <c r="O189" s="3" t="n"/>
      <c r="P189" s="4">
        <f>IF(Tabela1[[#This Row],[vencimento]]="","",TEXT(Tabela1[[#This Row],[vencimento]],"mmmm"))</f>
        <v/>
      </c>
    </row>
    <row r="190" hidden="1" ht="15.75" customHeight="1" s="38" thickBot="1">
      <c r="A190" s="1" t="inlineStr">
        <is>
          <t>000100-T578003023</t>
        </is>
      </c>
      <c r="B190" s="2" t="n">
        <v>44628</v>
      </c>
      <c r="C190" s="3" t="inlineStr">
        <is>
          <t>66102 - Conduzir o veículo com característica alterada (Art 230, VII do CTB)</t>
        </is>
      </c>
      <c r="D190" s="3" t="inlineStr">
        <is>
          <t>20h50</t>
        </is>
      </c>
      <c r="E190" s="3" t="inlineStr">
        <is>
          <t>BR-153 KM-173 UF-SP</t>
        </is>
      </c>
      <c r="F190" s="41" t="n">
        <v>197.18</v>
      </c>
      <c r="G190" s="3" t="inlineStr">
        <is>
          <t>POLICIA RODOV. FEDERAL</t>
        </is>
      </c>
      <c r="H190" s="3" t="inlineStr">
        <is>
          <t>Imposto</t>
        </is>
      </c>
      <c r="I190" s="3" t="inlineStr">
        <is>
          <t>multa</t>
        </is>
      </c>
      <c r="J190" s="3" t="n">
        <v>197.18</v>
      </c>
      <c r="K190" s="2" t="n">
        <v>44838</v>
      </c>
      <c r="L190" s="5" t="inlineStr">
        <is>
          <t>https://storage.googleapis.com/infosimples-api-tmp-files/api/detran/pr/multas-descritivos/20221024135027/p0VquUHzgjrHtSsb70oKfAcdJCtHnUtp/8c588fcb80fd543870ad879ac25e0005_5_JXQ.html</t>
        </is>
      </c>
      <c r="M190" s="3" t="inlineStr">
        <is>
          <t>PLE3G38</t>
        </is>
      </c>
      <c r="N190" s="3" t="inlineStr">
        <is>
          <t>EMPRESA</t>
        </is>
      </c>
      <c r="O190" s="3" t="n"/>
      <c r="P190" s="4">
        <f>IF(Tabela1[[#This Row],[vencimento]]="","",TEXT(Tabela1[[#This Row],[vencimento]],"mmmm"))</f>
        <v/>
      </c>
    </row>
    <row r="191" hidden="1" ht="15.75" customHeight="1" s="38" thickBot="1">
      <c r="A191" s="1" t="inlineStr">
        <is>
          <t>000100-T578003031</t>
        </is>
      </c>
      <c r="B191" s="2" t="n">
        <v>44628</v>
      </c>
      <c r="C191" s="3" t="inlineStr">
        <is>
          <t>66610 - Conduzir o veículo com equipamento ou acessório proibido (Art 230, XII do CTB)</t>
        </is>
      </c>
      <c r="D191" s="3" t="inlineStr">
        <is>
          <t>20h50</t>
        </is>
      </c>
      <c r="E191" s="3" t="inlineStr">
        <is>
          <t>BR-153 KM-173 UF-SP</t>
        </is>
      </c>
      <c r="F191" s="41" t="n">
        <v>197.18</v>
      </c>
      <c r="G191" s="3" t="inlineStr">
        <is>
          <t>POLICIA RODOV. FEDERAL</t>
        </is>
      </c>
      <c r="H191" s="3" t="inlineStr">
        <is>
          <t>Imposto</t>
        </is>
      </c>
      <c r="I191" s="3" t="inlineStr">
        <is>
          <t>multa</t>
        </is>
      </c>
      <c r="J191" s="3" t="n">
        <v>197.18</v>
      </c>
      <c r="K191" s="2" t="n">
        <v>44838</v>
      </c>
      <c r="L191" s="3" t="n"/>
      <c r="M191" s="3" t="inlineStr">
        <is>
          <t>PLE3G38</t>
        </is>
      </c>
      <c r="N191" s="3" t="inlineStr">
        <is>
          <t>EMPRESA</t>
        </is>
      </c>
      <c r="O191" s="3" t="n"/>
      <c r="P191" s="4">
        <f>IF(Tabela1[[#This Row],[vencimento]]="","",TEXT(Tabela1[[#This Row],[vencimento]],"mmmm"))</f>
        <v/>
      </c>
    </row>
    <row r="192" hidden="1" ht="15.75" customHeight="1" s="38" thickBot="1">
      <c r="A192" s="1" t="inlineStr">
        <is>
          <t>000100-T585841993</t>
        </is>
      </c>
      <c r="B192" s="2" t="n">
        <v>44734</v>
      </c>
      <c r="C192" s="3" t="inlineStr">
        <is>
          <t>66102 - Conduzir o veículo com característica alterada (Art 230, VII do CTB)</t>
        </is>
      </c>
      <c r="D192" s="3" t="inlineStr">
        <is>
          <t>17h03</t>
        </is>
      </c>
      <c r="E192" s="3" t="inlineStr">
        <is>
          <t>BR-381 KM-47 UF-SP</t>
        </is>
      </c>
      <c r="F192" s="45" t="n">
        <v>156.18</v>
      </c>
      <c r="G192" s="3" t="inlineStr">
        <is>
          <t>POLICIA RODOV. FEDERAL</t>
        </is>
      </c>
      <c r="H192" s="3" t="inlineStr">
        <is>
          <t>Notificado</t>
        </is>
      </c>
      <c r="I192" s="3" t="inlineStr">
        <is>
          <t>autuacao</t>
        </is>
      </c>
      <c r="J192" s="3" t="n">
        <v>156.18</v>
      </c>
      <c r="K192" s="3" t="n"/>
      <c r="L192" s="3" t="n"/>
      <c r="M192" s="3" t="inlineStr">
        <is>
          <t>PLE3G38</t>
        </is>
      </c>
      <c r="N192" s="3" t="inlineStr">
        <is>
          <t>EMPRESA</t>
        </is>
      </c>
      <c r="O192" s="3" t="n"/>
      <c r="P192" s="4">
        <f>IF(Tabela1[[#This Row],[vencimento]]="","",TEXT(Tabela1[[#This Row],[vencimento]],"mmmm"))</f>
        <v/>
      </c>
    </row>
    <row r="193" hidden="1" ht="15.75" customHeight="1" s="38" thickBot="1">
      <c r="A193" s="1" t="inlineStr">
        <is>
          <t>126200-1DA6233031</t>
        </is>
      </c>
      <c r="B193" s="2" t="n">
        <v>44783</v>
      </c>
      <c r="C193" s="3" t="inlineStr">
        <is>
          <t>65800 - Conduzir o veículo sem qualquer uma das placas de identificação (Art 230, IV do CTB)</t>
        </is>
      </c>
      <c r="D193" s="3" t="inlineStr">
        <is>
          <t>10h21</t>
        </is>
      </c>
      <c r="E193" s="3" t="inlineStr">
        <is>
          <t>SP 021 KM 128 METROS 000</t>
        </is>
      </c>
      <c r="F193" s="44" t="n">
        <v>234.78</v>
      </c>
      <c r="G193" s="3" t="inlineStr">
        <is>
          <t>DER - SP</t>
        </is>
      </c>
      <c r="H193" s="3" t="inlineStr">
        <is>
          <t>Imposto</t>
        </is>
      </c>
      <c r="I193" s="3" t="inlineStr">
        <is>
          <t>multa</t>
        </is>
      </c>
      <c r="J193" s="3" t="n">
        <v>234.78</v>
      </c>
      <c r="K193" s="2" t="n">
        <v>44881</v>
      </c>
      <c r="L193" s="3" t="n"/>
      <c r="M193" s="3" t="inlineStr">
        <is>
          <t>PLE3G38</t>
        </is>
      </c>
      <c r="N193" s="3" t="inlineStr">
        <is>
          <t>EMPRESA</t>
        </is>
      </c>
      <c r="O193" s="3" t="n"/>
      <c r="P193" s="4">
        <f>IF(Tabela1[[#This Row],[vencimento]]="","",TEXT(Tabela1[[#This Row],[vencimento]],"mmmm"))</f>
        <v/>
      </c>
    </row>
    <row r="194" hidden="1" ht="15.75" customHeight="1" s="38" thickBot="1">
      <c r="A194" s="1" t="inlineStr">
        <is>
          <t>000100-T578003047</t>
        </is>
      </c>
      <c r="B194" s="2" t="n">
        <v>44628</v>
      </c>
      <c r="C194" s="3" t="inlineStr">
        <is>
          <t>69473 - Conduzir carga nas partes externas do veículo (Art 235 do CTB)</t>
        </is>
      </c>
      <c r="D194" s="3" t="inlineStr">
        <is>
          <t>20h50</t>
        </is>
      </c>
      <c r="E194" s="3" t="inlineStr">
        <is>
          <t>BR-153 KM-173 UF-SP</t>
        </is>
      </c>
      <c r="F194" s="41" t="n">
        <v>197.18</v>
      </c>
      <c r="G194" s="3" t="inlineStr">
        <is>
          <t>POLICIA RODOV. FEDERAL</t>
        </is>
      </c>
      <c r="H194" s="3" t="inlineStr">
        <is>
          <t>Imposto</t>
        </is>
      </c>
      <c r="I194" s="3" t="inlineStr">
        <is>
          <t>multa</t>
        </is>
      </c>
      <c r="J194" s="3" t="n">
        <v>197.18</v>
      </c>
      <c r="K194" s="2" t="n">
        <v>44838</v>
      </c>
      <c r="L194" s="3" t="n"/>
      <c r="M194" s="3" t="inlineStr">
        <is>
          <t>PLE3G38</t>
        </is>
      </c>
      <c r="N194" s="3" t="inlineStr">
        <is>
          <t>ANDERSON JOSE CHIQUITE DA SILVA</t>
        </is>
      </c>
      <c r="O194" s="3" t="n"/>
      <c r="P194" s="4">
        <f>IF(Tabela1[[#This Row],[vencimento]]="","",TEXT(Tabela1[[#This Row],[vencimento]],"mmmm"))</f>
        <v/>
      </c>
    </row>
    <row r="195" hidden="1" ht="15.75" customHeight="1" s="38" thickBot="1">
      <c r="A195" s="1" t="inlineStr">
        <is>
          <t>000100-T579149397</t>
        </is>
      </c>
      <c r="B195" s="2" t="n">
        <v>44639</v>
      </c>
      <c r="C195" s="3" t="inlineStr">
        <is>
          <t>58350 - Desobedecer as ordens emanadas da autorid compet de trânsito ou de seus agentes (Art 195 do CTB)</t>
        </is>
      </c>
      <c r="D195" s="3" t="inlineStr">
        <is>
          <t>00h00</t>
        </is>
      </c>
      <c r="E195" s="3" t="inlineStr">
        <is>
          <t>BR-153 KM-259 UF-SP</t>
        </is>
      </c>
      <c r="F195" s="45" t="n">
        <v>156.18</v>
      </c>
      <c r="G195" s="3" t="inlineStr">
        <is>
          <t>POLICIA RODOV. FEDERAL</t>
        </is>
      </c>
      <c r="H195" s="3" t="inlineStr">
        <is>
          <t>Imposto</t>
        </is>
      </c>
      <c r="I195" s="3" t="inlineStr">
        <is>
          <t>multa</t>
        </is>
      </c>
      <c r="J195" s="3" t="n">
        <v>156.18</v>
      </c>
      <c r="K195" s="2" t="n">
        <v>44909</v>
      </c>
      <c r="L195" s="5" t="inlineStr">
        <is>
          <t>https://storage.googleapis.com/infosimples-api-tmp-files/api/detran/pr/multas-descritivos/20221024135028/sjEzrZEPCLmM37CjS8pZ3AjB_ss8Uwrl/8c588fcb80fd543870ad879ac25e0005_9_U9A.html</t>
        </is>
      </c>
      <c r="M195" s="3" t="inlineStr">
        <is>
          <t>PLE3G38</t>
        </is>
      </c>
      <c r="N195" s="3" t="inlineStr">
        <is>
          <t>ANDERSON JOSE CHIQUITE DA SILVA</t>
        </is>
      </c>
      <c r="O195" s="3" t="n"/>
      <c r="P195" s="4">
        <f>IF(Tabela1[[#This Row],[vencimento]]="","",TEXT(Tabela1[[#This Row],[vencimento]],"mmmm"))</f>
        <v/>
      </c>
    </row>
    <row r="196" hidden="1" ht="15.75" customHeight="1" s="38" thickBot="1">
      <c r="A196" s="1" t="inlineStr">
        <is>
          <t>000100-T595025803</t>
        </is>
      </c>
      <c r="B196" s="2" t="n">
        <v>44744</v>
      </c>
      <c r="C196" s="3" t="inlineStr">
        <is>
          <t>58350 - Desobedecer as ordens emanadas da autorid compet de trânsito ou de seus agentes (Art 195 do CTB)</t>
        </is>
      </c>
      <c r="D196" s="3" t="inlineStr">
        <is>
          <t>21h08</t>
        </is>
      </c>
      <c r="E196" s="3" t="inlineStr">
        <is>
          <t>BR-381 KM-47 UF-SP</t>
        </is>
      </c>
      <c r="F196" s="45" t="n">
        <v>156.18</v>
      </c>
      <c r="G196" s="3" t="inlineStr">
        <is>
          <t>POLICIA RODOV. FEDERAL</t>
        </is>
      </c>
      <c r="H196" s="3" t="inlineStr">
        <is>
          <t>Notificado</t>
        </is>
      </c>
      <c r="I196" s="3" t="inlineStr">
        <is>
          <t>autuacao</t>
        </is>
      </c>
      <c r="J196" s="3" t="n">
        <v>156.18</v>
      </c>
      <c r="K196" s="3" t="n"/>
      <c r="L196" s="3" t="n"/>
      <c r="M196" s="3" t="inlineStr">
        <is>
          <t>PLE3G38</t>
        </is>
      </c>
      <c r="N196" s="3" t="inlineStr">
        <is>
          <t>ANDERSON JOSE CHIQUITE DA SILVA</t>
        </is>
      </c>
      <c r="O196" s="3" t="n"/>
      <c r="P196" s="4">
        <f>IF(Tabela1[[#This Row],[vencimento]]="","",TEXT(Tabela1[[#This Row],[vencimento]],"mmmm"))</f>
        <v/>
      </c>
    </row>
    <row r="197" ht="15.75" customHeight="1" s="38" thickBot="1">
      <c r="A197" s="1" t="inlineStr">
        <is>
          <t>275350-J005002369</t>
        </is>
      </c>
      <c r="B197" s="2" t="n">
        <v>44803</v>
      </c>
      <c r="C197" s="3" t="inlineStr">
        <is>
          <t>57463 - Transitar em local/horário não permitido pela regulamentação - caminhão (Art 187, I do CTB)</t>
        </is>
      </c>
      <c r="D197" s="3" t="inlineStr">
        <is>
          <t>18h57</t>
        </is>
      </c>
      <c r="E197" s="3" t="inlineStr">
        <is>
          <t>Linha Verde Sul px n 20163 BR 476 SENT SP</t>
        </is>
      </c>
      <c r="F197" s="43" t="n">
        <v>104.13</v>
      </c>
      <c r="G197" s="3" t="inlineStr">
        <is>
          <t>PREFEITURA MUNICIPAL DE CURITIBA</t>
        </is>
      </c>
      <c r="H197" s="3" t="inlineStr">
        <is>
          <t>Notificado</t>
        </is>
      </c>
      <c r="I197" s="3" t="inlineStr">
        <is>
          <t>autuacao</t>
        </is>
      </c>
      <c r="J197" s="3" t="n">
        <v>104.13</v>
      </c>
      <c r="K197" s="3" t="n"/>
      <c r="L197" s="3" t="n"/>
      <c r="M197" s="3" t="inlineStr">
        <is>
          <t>ATU3446</t>
        </is>
      </c>
      <c r="N197" s="3" t="n"/>
      <c r="O197" s="3" t="n"/>
      <c r="P197" s="4">
        <f>IF(Tabela1[[#This Row],[vencimento]]="","",TEXT(Tabela1[[#This Row],[vencimento]],"mmmm"))</f>
        <v/>
      </c>
    </row>
    <row r="198" hidden="1" ht="15.75" customHeight="1" s="38" thickBot="1">
      <c r="A198" s="1" t="inlineStr">
        <is>
          <t>126200-1DA6233051</t>
        </is>
      </c>
      <c r="B198" s="2" t="n">
        <v>44783</v>
      </c>
      <c r="C198" s="3" t="inlineStr">
        <is>
          <t>67690 - Conduzir veíc c/ defeito no sist de iluminação, sinaliz ou lâmpadas queimadas (Art 230, XXII do CTB)</t>
        </is>
      </c>
      <c r="D198" s="3" t="inlineStr">
        <is>
          <t>10h21</t>
        </is>
      </c>
      <c r="E198" s="3" t="inlineStr">
        <is>
          <t>SP 021 KM 128 METROS 000</t>
        </is>
      </c>
      <c r="F198" s="43" t="n">
        <v>104.13</v>
      </c>
      <c r="G198" s="3" t="inlineStr">
        <is>
          <t>DER - SP</t>
        </is>
      </c>
      <c r="H198" s="3" t="inlineStr">
        <is>
          <t>Imposto</t>
        </is>
      </c>
      <c r="I198" s="3" t="inlineStr">
        <is>
          <t>multa</t>
        </is>
      </c>
      <c r="J198" s="3" t="n">
        <v>104.13</v>
      </c>
      <c r="K198" s="2" t="n">
        <v>44881</v>
      </c>
      <c r="L198" s="3" t="n"/>
      <c r="M198" s="3" t="inlineStr">
        <is>
          <t>PLE3G38</t>
        </is>
      </c>
      <c r="N198" s="3" t="inlineStr">
        <is>
          <t>ANDERSON JOSE CHIQUITE DA SILVA</t>
        </is>
      </c>
      <c r="O198" s="3" t="n"/>
      <c r="P198" s="4">
        <f>IF(Tabela1[[#This Row],[vencimento]]="","",TEXT(Tabela1[[#This Row],[vencimento]],"mmmm"))</f>
        <v/>
      </c>
    </row>
    <row r="199" hidden="1" ht="15.75" customHeight="1" s="38" thickBot="1">
      <c r="A199" s="1" t="inlineStr">
        <is>
          <t>126200-1DA2954441</t>
        </is>
      </c>
      <c r="B199" s="2" t="n">
        <v>44706</v>
      </c>
      <c r="C199" s="3" t="inlineStr">
        <is>
          <t>66371 - Conduzir o veículo sem equipamento obrigatório (Art 230, IX do CTB)</t>
        </is>
      </c>
      <c r="D199" s="3" t="inlineStr">
        <is>
          <t>01h05</t>
        </is>
      </c>
      <c r="E199" s="3" t="inlineStr">
        <is>
          <t>SPD 176/310 KM 000 METROS 500</t>
        </is>
      </c>
      <c r="F199" s="45" t="n">
        <v>156.18</v>
      </c>
      <c r="G199" s="3" t="inlineStr">
        <is>
          <t>DER - SP</t>
        </is>
      </c>
      <c r="H199" s="3" t="inlineStr">
        <is>
          <t>Imposto</t>
        </is>
      </c>
      <c r="I199" s="3" t="inlineStr">
        <is>
          <t>multa</t>
        </is>
      </c>
      <c r="J199" s="3" t="n">
        <v>156.18</v>
      </c>
      <c r="K199" s="2" t="n">
        <v>44866</v>
      </c>
      <c r="L199" s="3" t="n"/>
      <c r="M199" s="3" t="inlineStr">
        <is>
          <t>RHB7D45</t>
        </is>
      </c>
      <c r="N199" s="3" t="inlineStr">
        <is>
          <t>WUELLYTON LUIS ALVES</t>
        </is>
      </c>
      <c r="O199" s="3" t="n"/>
      <c r="P199" s="4">
        <f>IF(Tabela1[[#This Row],[vencimento]]="","",TEXT(Tabela1[[#This Row],[vencimento]],"mmmm"))</f>
        <v/>
      </c>
    </row>
    <row r="200" hidden="1" ht="15.75" customHeight="1" s="38" thickBot="1">
      <c r="A200" s="1" t="inlineStr">
        <is>
          <t>126200-1DA2954451</t>
        </is>
      </c>
      <c r="B200" s="2" t="n">
        <v>44706</v>
      </c>
      <c r="C200" s="3" t="inlineStr">
        <is>
          <t>66450 - Conduzir o veículo com equip obrigatório em desacordo com o estab pelo Contran (Art 230, X do CTB)</t>
        </is>
      </c>
      <c r="D200" s="3" t="inlineStr">
        <is>
          <t>01h05</t>
        </is>
      </c>
      <c r="E200" s="3" t="inlineStr">
        <is>
          <t>SPD 176/310 KM 000 METROS 500</t>
        </is>
      </c>
      <c r="F200" s="45" t="n">
        <v>156.18</v>
      </c>
      <c r="G200" s="3" t="inlineStr">
        <is>
          <t>DER - SP</t>
        </is>
      </c>
      <c r="H200" s="3" t="inlineStr">
        <is>
          <t>Imposto</t>
        </is>
      </c>
      <c r="I200" s="3" t="inlineStr">
        <is>
          <t>multa</t>
        </is>
      </c>
      <c r="J200" s="3" t="n">
        <v>156.18</v>
      </c>
      <c r="K200" s="2" t="n">
        <v>44872</v>
      </c>
      <c r="L200" s="3" t="n"/>
      <c r="M200" s="3" t="inlineStr">
        <is>
          <t>RHB7D45</t>
        </is>
      </c>
      <c r="N200" s="3" t="inlineStr">
        <is>
          <t>WUELLYTON LUIS ALVES</t>
        </is>
      </c>
      <c r="O200" s="3" t="n"/>
      <c r="P200" s="4">
        <f>IF(Tabela1[[#This Row],[vencimento]]="","",TEXT(Tabela1[[#This Row],[vencimento]],"mmmm"))</f>
        <v/>
      </c>
    </row>
    <row r="201" ht="15.75" customHeight="1" s="38" thickBot="1">
      <c r="A201" s="1" t="inlineStr">
        <is>
          <t>275350-J005001715</t>
        </is>
      </c>
      <c r="B201" s="2" t="n">
        <v>44781</v>
      </c>
      <c r="C201" s="3" t="inlineStr">
        <is>
          <t>57463 - Transitar em local/horário não permitido pela regulamentação - caminhão (Art 187, I do CTB)</t>
        </is>
      </c>
      <c r="D201" s="3" t="inlineStr">
        <is>
          <t>17h53</t>
        </is>
      </c>
      <c r="E201" s="3" t="inlineStr">
        <is>
          <t>Linha Verde Sul px n 20163 BR 476 SENT SP</t>
        </is>
      </c>
      <c r="F201" s="43" t="n">
        <v>104.13</v>
      </c>
      <c r="G201" s="3" t="inlineStr">
        <is>
          <t>PREFEITURA MUNICIPAL DE CURITIBA</t>
        </is>
      </c>
      <c r="H201" s="3" t="inlineStr">
        <is>
          <t>Notificado</t>
        </is>
      </c>
      <c r="I201" s="3" t="inlineStr">
        <is>
          <t>autuacao</t>
        </is>
      </c>
      <c r="J201" s="3" t="n">
        <v>104.13</v>
      </c>
      <c r="K201" s="3" t="n"/>
      <c r="L201" s="5" t="inlineStr">
        <is>
          <t>https://storage.googleapis.com/infosimples-api-tmp-files/api/detran/pr/multas-descritivos/20221014192148/TikCMHNx0VqXoWuzR5EtxLC-maONTHS6/ee8b7db654ee346475164d72dc029390_0_gkU.html</t>
        </is>
      </c>
      <c r="M201" s="3" t="inlineStr">
        <is>
          <t>BAJ5223</t>
        </is>
      </c>
      <c r="N201" s="3" t="n"/>
      <c r="O201" s="3" t="n"/>
      <c r="P201" s="4">
        <f>IF(Tabela1[[#This Row],[vencimento]]="","",TEXT(Tabela1[[#This Row],[vencimento]],"mmmm"))</f>
        <v/>
      </c>
    </row>
    <row r="202" ht="15.75" customHeight="1" s="38" thickBot="1">
      <c r="A202" s="1" t="inlineStr">
        <is>
          <t>275350-J005000399</t>
        </is>
      </c>
      <c r="B202" s="2" t="n">
        <v>44735</v>
      </c>
      <c r="C202" s="3" t="inlineStr">
        <is>
          <t>57463 - Transitar em local/horário não permitido pela regulamentação - caminhão (Art 187, I do CTB)</t>
        </is>
      </c>
      <c r="D202" s="3" t="inlineStr">
        <is>
          <t>08h32</t>
        </is>
      </c>
      <c r="E202" s="3" t="inlineStr">
        <is>
          <t>Linha Verde Sul px n 20163 BR 476 SENT SP</t>
        </is>
      </c>
      <c r="F202" s="43" t="n">
        <v>104.13</v>
      </c>
      <c r="G202" s="3" t="inlineStr">
        <is>
          <t>PREFEITURA MUNICIPAL DE CURITIBA</t>
        </is>
      </c>
      <c r="H202" s="3" t="inlineStr">
        <is>
          <t>Imposto</t>
        </is>
      </c>
      <c r="I202" s="3" t="inlineStr">
        <is>
          <t>multa</t>
        </is>
      </c>
      <c r="J202" s="3" t="n">
        <v>104.13</v>
      </c>
      <c r="K202" s="2" t="n">
        <v>44879</v>
      </c>
      <c r="L202" s="5" t="inlineStr">
        <is>
          <t>https://storage.googleapis.com/infosimples-api-tmp-files/api/detran/pr/multas-descritivos/20221024133731/wGOhZ6ZhrzFykeZEtZ2Za9iXv0hQoWhH/cc78e34c86b0dc4891ae9b0d5d56c1f4_6_TWw.html</t>
        </is>
      </c>
      <c r="M202" s="3" t="inlineStr">
        <is>
          <t>BEV6E05</t>
        </is>
      </c>
      <c r="N202" s="3" t="n"/>
      <c r="O202" s="3" t="n"/>
      <c r="P202" s="4">
        <f>IF(Tabela1[[#This Row],[vencimento]]="","",TEXT(Tabela1[[#This Row],[vencimento]],"mmmm"))</f>
        <v/>
      </c>
    </row>
    <row r="203" hidden="1" ht="15.75" customHeight="1" s="38" thickBot="1">
      <c r="A203" s="1" t="inlineStr">
        <is>
          <t>126200-1DA2192961</t>
        </is>
      </c>
      <c r="B203" s="2" t="n">
        <v>44706</v>
      </c>
      <c r="C203" s="3" t="inlineStr">
        <is>
          <t>50531 - Dirigir veículo sem usar lentes corretoras de visão (Art 162, VI do CTB)</t>
        </is>
      </c>
      <c r="D203" s="3" t="inlineStr">
        <is>
          <t>01h05</t>
        </is>
      </c>
      <c r="E203" s="3" t="inlineStr">
        <is>
          <t>SPD 176/310 KM 000 METROS 500</t>
        </is>
      </c>
      <c r="F203" s="44" t="n">
        <v>234.78</v>
      </c>
      <c r="G203" s="3" t="inlineStr">
        <is>
          <t>DER - SP</t>
        </is>
      </c>
      <c r="H203" s="3" t="inlineStr">
        <is>
          <t>Imposto</t>
        </is>
      </c>
      <c r="I203" s="3" t="inlineStr">
        <is>
          <t>multa</t>
        </is>
      </c>
      <c r="J203" s="3" t="n">
        <v>234.78</v>
      </c>
      <c r="K203" s="2" t="n">
        <v>44879</v>
      </c>
      <c r="L203" s="5" t="inlineStr">
        <is>
          <t>https://storage.googleapis.com/infosimples-api-tmp-files/api/detran/pr/multas-descritivos/20221023185726/RSE4gDkRiSj91pYqPD2-rQhySHR1wQ8D/02cf71cb4b039818df80dbf2f32b9e09_2_7cM.html</t>
        </is>
      </c>
      <c r="M203" s="3" t="inlineStr">
        <is>
          <t>RHB7D45</t>
        </is>
      </c>
      <c r="N203" s="3" t="inlineStr">
        <is>
          <t>WUELLYTON LUIS ALVES</t>
        </is>
      </c>
      <c r="O203" s="3" t="n"/>
      <c r="P203" s="4">
        <f>IF(Tabela1[[#This Row],[vencimento]]="","",TEXT(Tabela1[[#This Row],[vencimento]],"mmmm"))</f>
        <v/>
      </c>
    </row>
    <row r="204" ht="15.75" customHeight="1" s="38" thickBot="1">
      <c r="A204" s="1" t="inlineStr">
        <is>
          <t>270610-C000060631</t>
        </is>
      </c>
      <c r="B204" s="2" t="n">
        <v>44774</v>
      </c>
      <c r="C204" s="3" t="inlineStr">
        <is>
          <t>57463 - Transitar em local/horário não permitido pela regulamentação - caminhão (Art 187, I do CTB)</t>
        </is>
      </c>
      <c r="D204" s="3" t="inlineStr">
        <is>
          <t>09h20</t>
        </is>
      </c>
      <c r="E204" s="3" t="inlineStr">
        <is>
          <t>RUA DR JORGE TIBIRICA</t>
        </is>
      </c>
      <c r="F204" s="43" t="n">
        <v>104.11</v>
      </c>
      <c r="G204" s="3" t="inlineStr">
        <is>
          <t>SANTO ANTONIO DE POSSE-SP</t>
        </is>
      </c>
      <c r="H204" s="3" t="inlineStr">
        <is>
          <t>Imposto</t>
        </is>
      </c>
      <c r="I204" s="3" t="inlineStr">
        <is>
          <t>multa</t>
        </is>
      </c>
      <c r="J204" s="3" t="n">
        <v>104.11</v>
      </c>
      <c r="K204" s="2" t="n">
        <v>44865</v>
      </c>
      <c r="L204" s="3" t="n"/>
      <c r="M204" s="3" t="inlineStr">
        <is>
          <t>EVX6050</t>
        </is>
      </c>
      <c r="N204" s="3" t="n"/>
      <c r="O204" s="3" t="n"/>
      <c r="P204" s="4">
        <f>IF(Tabela1[[#This Row],[vencimento]]="","",TEXT(Tabela1[[#This Row],[vencimento]],"mmmm"))</f>
        <v/>
      </c>
    </row>
    <row r="205" hidden="1" ht="15.75" customHeight="1" s="38" thickBot="1">
      <c r="A205" s="1" t="inlineStr">
        <is>
          <t>126200-1DA2192971</t>
        </is>
      </c>
      <c r="B205" s="2" t="n">
        <v>44706</v>
      </c>
      <c r="C205" s="3" t="inlineStr">
        <is>
          <t>51501 - Permitir posse/condução do veículo a pessoa sem usar lentes corretoras de visão (Art 164 C/C 162, VI)</t>
        </is>
      </c>
      <c r="D205" s="3" t="inlineStr">
        <is>
          <t>01h05</t>
        </is>
      </c>
      <c r="E205" s="3" t="inlineStr">
        <is>
          <t>SPD 176/310 KM 000 METROS 500</t>
        </is>
      </c>
      <c r="F205" s="44" t="n">
        <v>234.78</v>
      </c>
      <c r="G205" s="3" t="inlineStr">
        <is>
          <t>DER - SP</t>
        </is>
      </c>
      <c r="H205" s="3" t="inlineStr">
        <is>
          <t>Imposto</t>
        </is>
      </c>
      <c r="I205" s="3" t="inlineStr">
        <is>
          <t>multa</t>
        </is>
      </c>
      <c r="J205" s="3" t="n">
        <v>234.78</v>
      </c>
      <c r="K205" s="2" t="n">
        <v>44866</v>
      </c>
      <c r="L205" s="3" t="n"/>
      <c r="M205" s="3" t="inlineStr">
        <is>
          <t>RHB7D45</t>
        </is>
      </c>
      <c r="N205" s="3" t="inlineStr">
        <is>
          <t>WUELLYTON LUIS ALVES</t>
        </is>
      </c>
      <c r="O205" s="3" t="n"/>
      <c r="P205" s="4">
        <f>IF(Tabela1[[#This Row],[vencimento]]="","",TEXT(Tabela1[[#This Row],[vencimento]],"mmmm"))</f>
        <v/>
      </c>
    </row>
    <row r="206" ht="15.75" customHeight="1" s="38" thickBot="1">
      <c r="A206" s="1" t="inlineStr">
        <is>
          <t>263490-A000107231</t>
        </is>
      </c>
      <c r="B206" s="2" t="n">
        <v>44167</v>
      </c>
      <c r="C206" s="3" t="inlineStr">
        <is>
          <t>57463 - Transitar em local/horário não permitido pela regulamentação - caminhão (Art 187, I do CTB)</t>
        </is>
      </c>
      <c r="D206" s="3" t="inlineStr">
        <is>
          <t>09h55</t>
        </is>
      </c>
      <c r="E206" s="3" t="inlineStr">
        <is>
          <t>RUA FLANINIO LEVY</t>
        </is>
      </c>
      <c r="F206" s="43" t="n">
        <v>104.11</v>
      </c>
      <c r="G206" s="3" t="inlineStr">
        <is>
          <t>CORDEIROPOLIS-SP</t>
        </is>
      </c>
      <c r="H206" s="3" t="inlineStr">
        <is>
          <t>Notificado</t>
        </is>
      </c>
      <c r="I206" s="3" t="inlineStr">
        <is>
          <t>autuacao</t>
        </is>
      </c>
      <c r="J206" s="3" t="n">
        <v>104.11</v>
      </c>
      <c r="K206" s="3" t="n"/>
      <c r="L206" s="5" t="inlineStr">
        <is>
          <t>https://storage.googleapis.com/infosimples-api-tmp-files/api/detran/pr/multas-descritivos/20221021201113/EsKDB3H_hXdi7bPX5avvTsi-aWDBfrLG/978105cc4e2e987da709380e040ee82f_0_L4Q.html</t>
        </is>
      </c>
      <c r="M206" s="3" t="inlineStr">
        <is>
          <t>BDV4A32</t>
        </is>
      </c>
      <c r="N206" s="3" t="n"/>
      <c r="O206" s="3" t="n"/>
      <c r="P206" s="4">
        <f>IF(Tabela1[[#This Row],[vencimento]]="","",TEXT(Tabela1[[#This Row],[vencimento]],"mmmm"))</f>
        <v/>
      </c>
    </row>
    <row r="207" hidden="1" ht="15.75" customHeight="1" s="38" thickBot="1">
      <c r="A207" s="1" t="inlineStr">
        <is>
          <t>126200-1DA2192981</t>
        </is>
      </c>
      <c r="B207" s="2" t="n">
        <v>44706</v>
      </c>
      <c r="C207" s="3" t="inlineStr">
        <is>
          <t>75790 - Rec sub test, ex clín, períc ou proc q perm cert infl álc/sub psic for Art. 277 (Art 165-A do CTB)</t>
        </is>
      </c>
      <c r="D207" s="3" t="inlineStr">
        <is>
          <t>01h05</t>
        </is>
      </c>
      <c r="E207" s="3" t="inlineStr">
        <is>
          <t>SPD 176/310 KM 000 METROS 500</t>
        </is>
      </c>
      <c r="F207" s="55" t="n">
        <v>2347.76</v>
      </c>
      <c r="G207" s="3" t="inlineStr">
        <is>
          <t>DER - SP</t>
        </is>
      </c>
      <c r="H207" s="3" t="inlineStr">
        <is>
          <t>Imposto</t>
        </is>
      </c>
      <c r="I207" s="3" t="inlineStr">
        <is>
          <t>multa</t>
        </is>
      </c>
      <c r="J207" s="9" t="n">
        <v>2347.76</v>
      </c>
      <c r="K207" s="2" t="n">
        <v>44872</v>
      </c>
      <c r="L207" s="3" t="n"/>
      <c r="M207" s="3" t="inlineStr">
        <is>
          <t>RHB7D45</t>
        </is>
      </c>
      <c r="N207" s="3" t="inlineStr">
        <is>
          <t>WUELLYTON LUIS ALVES</t>
        </is>
      </c>
      <c r="O207" s="3" t="n"/>
      <c r="P207" s="4">
        <f>IF(Tabela1[[#This Row],[vencimento]]="","",TEXT(Tabela1[[#This Row],[vencimento]],"mmmm"))</f>
        <v/>
      </c>
    </row>
    <row r="208" hidden="1" ht="15.75" customHeight="1" s="38" thickBot="1">
      <c r="A208" s="1" t="inlineStr">
        <is>
          <t>126200-1O 8571167</t>
        </is>
      </c>
      <c r="B208" s="2" t="n">
        <v>44752</v>
      </c>
      <c r="C208" s="3" t="inlineStr">
        <is>
          <t>74550 - Transitar veloc sup máx permitida em até 20% (Art 218, I do CTB)</t>
        </is>
      </c>
      <c r="D208" s="3" t="inlineStr">
        <is>
          <t>11h58</t>
        </is>
      </c>
      <c r="E208" s="3" t="inlineStr">
        <is>
          <t>SP 330 KM 281 METROS 000</t>
        </is>
      </c>
      <c r="F208" s="43" t="n">
        <v>104.13</v>
      </c>
      <c r="G208" s="3" t="inlineStr">
        <is>
          <t>DER - SP</t>
        </is>
      </c>
      <c r="H208" s="3" t="inlineStr">
        <is>
          <t>Imposto</t>
        </is>
      </c>
      <c r="I208" s="3" t="inlineStr">
        <is>
          <t>multa</t>
        </is>
      </c>
      <c r="J208" s="3" t="n">
        <v>104.13</v>
      </c>
      <c r="K208" s="2" t="n">
        <v>44868</v>
      </c>
      <c r="L208" s="3" t="n"/>
      <c r="M208" s="3" t="inlineStr">
        <is>
          <t>RHB7D45</t>
        </is>
      </c>
      <c r="N208" s="3" t="inlineStr">
        <is>
          <t>JONAS CARDOSO DE OLIVEIRA</t>
        </is>
      </c>
      <c r="O208" s="3" t="n"/>
      <c r="P208" s="4">
        <f>IF(Tabela1[[#This Row],[vencimento]]="","",TEXT(Tabela1[[#This Row],[vencimento]],"mmmm"))</f>
        <v/>
      </c>
    </row>
    <row r="209" hidden="1" ht="15.75" customHeight="1" s="38" thickBot="1">
      <c r="A209" s="1" t="inlineStr">
        <is>
          <t>126200-1P 2748797</t>
        </is>
      </c>
      <c r="B209" s="2" t="n">
        <v>44789</v>
      </c>
      <c r="C209" s="3" t="inlineStr">
        <is>
          <t>74550 - Transitar veloc sup máx permitida em até 20% (Art 218, I do CTB)</t>
        </is>
      </c>
      <c r="D209" s="3" t="inlineStr">
        <is>
          <t>06h06</t>
        </is>
      </c>
      <c r="E209" s="3" t="inlineStr">
        <is>
          <t>SP 330 KM 281 METROS 000</t>
        </is>
      </c>
      <c r="F209" s="43" t="n">
        <v>104.13</v>
      </c>
      <c r="G209" s="3" t="inlineStr">
        <is>
          <t>DER - SP</t>
        </is>
      </c>
      <c r="H209" s="3" t="inlineStr">
        <is>
          <t>Imposto</t>
        </is>
      </c>
      <c r="I209" s="3" t="inlineStr">
        <is>
          <t>multa</t>
        </is>
      </c>
      <c r="J209" s="3" t="n">
        <v>104.13</v>
      </c>
      <c r="K209" s="2" t="n">
        <v>44893</v>
      </c>
      <c r="L209" s="3" t="n"/>
      <c r="M209" s="3" t="inlineStr">
        <is>
          <t>RHB7D45</t>
        </is>
      </c>
      <c r="N209" s="3" t="inlineStr">
        <is>
          <t>JONAS CARDOSO DE OLIVEIRA</t>
        </is>
      </c>
      <c r="O209" s="3" t="n"/>
      <c r="P209" s="4">
        <f>IF(Tabela1[[#This Row],[vencimento]]="","",TEXT(Tabela1[[#This Row],[vencimento]],"mmmm"))</f>
        <v/>
      </c>
    </row>
    <row r="210" hidden="1" ht="15.75" customHeight="1" s="38" thickBot="1">
      <c r="A210" s="1" t="inlineStr">
        <is>
          <t>126200-1P 8005517</t>
        </is>
      </c>
      <c r="B210" s="2" t="n">
        <v>44841</v>
      </c>
      <c r="C210" s="3" t="inlineStr">
        <is>
          <t>74550 - Transitar veloc sup máx permitida em até 20% (Art 218, I do CTB)</t>
        </is>
      </c>
      <c r="D210" s="3" t="inlineStr">
        <is>
          <t>08h25</t>
        </is>
      </c>
      <c r="E210" s="3" t="inlineStr">
        <is>
          <t>SP 021 KM 097 METROS 000</t>
        </is>
      </c>
      <c r="F210" s="43" t="n">
        <v>104.13</v>
      </c>
      <c r="G210" s="3" t="inlineStr">
        <is>
          <t>DER - SP</t>
        </is>
      </c>
      <c r="H210" s="3" t="inlineStr">
        <is>
          <t>Notificado</t>
        </is>
      </c>
      <c r="I210" s="3" t="inlineStr">
        <is>
          <t>autuacao</t>
        </is>
      </c>
      <c r="J210" s="3" t="n">
        <v>104.13</v>
      </c>
      <c r="K210" s="3" t="n"/>
      <c r="L210" s="3" t="n"/>
      <c r="M210" s="3" t="inlineStr">
        <is>
          <t>RHB7D45</t>
        </is>
      </c>
      <c r="N210" s="3" t="inlineStr">
        <is>
          <t>JONAS CARDOSO DE OLIVEIRA</t>
        </is>
      </c>
      <c r="O210" s="3" t="n"/>
      <c r="P210" s="4">
        <f>IF(Tabela1[[#This Row],[vencimento]]="","",TEXT(Tabela1[[#This Row],[vencimento]],"mmmm"))</f>
        <v/>
      </c>
    </row>
    <row r="211" hidden="1" ht="15.75" customHeight="1" s="38" thickBot="1">
      <c r="A211" s="1" t="inlineStr">
        <is>
          <t>121200-E022809151</t>
        </is>
      </c>
      <c r="B211" s="2" t="n">
        <v>44718</v>
      </c>
      <c r="C211" s="3" t="inlineStr">
        <is>
          <t>74550 - Transitar veloc sup máx permitida em até 20% (Art 218, I do CTB)</t>
        </is>
      </c>
      <c r="D211" s="3" t="inlineStr">
        <is>
          <t>01h43</t>
        </is>
      </c>
      <c r="E211" s="3" t="inlineStr">
        <is>
          <t>ERS-239 KM 30,700/FAIXA D/TAQUARA - SAPIRANGA</t>
        </is>
      </c>
      <c r="F211" s="39" t="n">
        <v>131.46</v>
      </c>
      <c r="G211" s="3" t="inlineStr">
        <is>
          <t>DER - RS</t>
        </is>
      </c>
      <c r="H211" s="3" t="inlineStr">
        <is>
          <t>Imposto</t>
        </is>
      </c>
      <c r="I211" s="3" t="inlineStr">
        <is>
          <t>multa</t>
        </is>
      </c>
      <c r="J211" s="3" t="n">
        <v>131.46</v>
      </c>
      <c r="K211" s="2" t="n">
        <v>44854</v>
      </c>
      <c r="L211" s="5" t="inlineStr">
        <is>
          <t>https://storage.googleapis.com/infosimples-api-tmp-files/api/detran/pr/multas-descritivos/20221024135531/hEJUEz_0kYVCsdCtc6byXrg8jWUXKqm0/79491eedfd98c1c9d82c7305a01be944_2_wc4.html</t>
        </is>
      </c>
      <c r="M211" s="3" t="inlineStr">
        <is>
          <t>RHH3E54</t>
        </is>
      </c>
      <c r="N211" s="3" t="inlineStr">
        <is>
          <t>WUELLYTON LUIS ALVES</t>
        </is>
      </c>
      <c r="O211" s="3" t="n"/>
      <c r="P211" s="4">
        <f>IF(Tabela1[[#This Row],[vencimento]]="","",TEXT(Tabela1[[#This Row],[vencimento]],"mmmm"))</f>
        <v/>
      </c>
    </row>
    <row r="212" hidden="1" ht="15.75" customHeight="1" s="38" thickBot="1">
      <c r="A212" s="1" t="inlineStr">
        <is>
          <t>000300-S031557356</t>
        </is>
      </c>
      <c r="B212" s="2" t="n">
        <v>44817</v>
      </c>
      <c r="C212" s="3" t="inlineStr">
        <is>
          <t>74550 - Transitar veloc sup máx permitida em até 20% (Art 218, I do CTB)</t>
        </is>
      </c>
      <c r="D212" s="3" t="inlineStr">
        <is>
          <t>04h12</t>
        </is>
      </c>
      <c r="E212" s="3" t="inlineStr">
        <is>
          <t>BR476 KM 233,3</t>
        </is>
      </c>
      <c r="F212" s="43" t="n">
        <v>104.13</v>
      </c>
      <c r="G212" s="3" t="inlineStr">
        <is>
          <t>DNIT</t>
        </is>
      </c>
      <c r="H212" s="3" t="inlineStr">
        <is>
          <t>Notificado</t>
        </is>
      </c>
      <c r="I212" s="3" t="inlineStr">
        <is>
          <t>autuacao</t>
        </is>
      </c>
      <c r="J212" s="3" t="n">
        <v>104.13</v>
      </c>
      <c r="K212" s="3" t="n"/>
      <c r="L212" s="3" t="n"/>
      <c r="M212" s="3" t="inlineStr">
        <is>
          <t>RHH3E54</t>
        </is>
      </c>
      <c r="N212" s="3" t="inlineStr">
        <is>
          <t>JOVENIR ALVES DOS SANTOS</t>
        </is>
      </c>
      <c r="O212" s="3" t="n"/>
      <c r="P212" s="4">
        <f>IF(Tabela1[[#This Row],[vencimento]]="","",TEXT(Tabela1[[#This Row],[vencimento]],"mmmm"))</f>
        <v/>
      </c>
    </row>
    <row r="213" ht="15.75" customHeight="1" s="38" thickBot="1">
      <c r="A213" s="1" t="inlineStr">
        <is>
          <t>000100-T603937817</t>
        </is>
      </c>
      <c r="B213" s="2" t="n">
        <v>44825</v>
      </c>
      <c r="C213" s="3" t="inlineStr">
        <is>
          <t>58434 - Deixar de indicar c/ antec, med gesto de braço/luz indicadora, mudança de faixa (Art 196 do CTB)</t>
        </is>
      </c>
      <c r="D213" s="3" t="inlineStr">
        <is>
          <t>07h28</t>
        </is>
      </c>
      <c r="E213" s="3" t="inlineStr">
        <is>
          <t>BR-116 KM-490 UF-SP</t>
        </is>
      </c>
      <c r="F213" s="45" t="n">
        <v>156.18</v>
      </c>
      <c r="G213" s="3" t="inlineStr">
        <is>
          <t>POLICIA RODOV. FEDERAL</t>
        </is>
      </c>
      <c r="H213" s="3" t="inlineStr">
        <is>
          <t>Notificado</t>
        </is>
      </c>
      <c r="I213" s="3" t="inlineStr">
        <is>
          <t>autuacao</t>
        </is>
      </c>
      <c r="J213" s="3" t="n">
        <v>156.18</v>
      </c>
      <c r="K213" s="3" t="n"/>
      <c r="L213" s="3" t="n"/>
      <c r="M213" s="3" t="inlineStr">
        <is>
          <t>BAM8209</t>
        </is>
      </c>
      <c r="N213" s="3" t="n"/>
      <c r="O213" s="3" t="n"/>
      <c r="P213" s="4">
        <f>IF(Tabela1[[#This Row],[vencimento]]="","",TEXT(Tabela1[[#This Row],[vencimento]],"mmmm"))</f>
        <v/>
      </c>
    </row>
    <row r="214" hidden="1" ht="15.75" customHeight="1" s="38" thickBot="1">
      <c r="A214" s="1" t="inlineStr">
        <is>
          <t>126200-1DA1768641</t>
        </is>
      </c>
      <c r="B214" s="2" t="n">
        <v>44687</v>
      </c>
      <c r="C214" s="3" t="inlineStr">
        <is>
          <t>57110 - Deixar de conservar nas faixas da direita o veículo lento e de maior porte (Art 185, II do CTB)</t>
        </is>
      </c>
      <c r="D214" s="3" t="inlineStr">
        <is>
          <t>12h15</t>
        </is>
      </c>
      <c r="E214" s="3" t="inlineStr">
        <is>
          <t>SP 021 KM 022 METROS 000</t>
        </is>
      </c>
      <c r="F214" s="43" t="n">
        <v>104.13</v>
      </c>
      <c r="G214" s="3" t="inlineStr">
        <is>
          <t>DER - SP</t>
        </is>
      </c>
      <c r="H214" s="3" t="inlineStr">
        <is>
          <t>Imposto</t>
        </is>
      </c>
      <c r="I214" s="3" t="inlineStr">
        <is>
          <t>multa</t>
        </is>
      </c>
      <c r="J214" s="3" t="n">
        <v>104.13</v>
      </c>
      <c r="K214" s="2" t="n">
        <v>44872</v>
      </c>
      <c r="L214" s="3" t="n"/>
      <c r="M214" s="3" t="inlineStr">
        <is>
          <t>RHR4I00</t>
        </is>
      </c>
      <c r="N214" s="3" t="inlineStr">
        <is>
          <t>VALTER FERREIRA DE LIMA</t>
        </is>
      </c>
      <c r="O214" s="3" t="n"/>
      <c r="P214" s="4">
        <f>IF(Tabela1[[#This Row],[vencimento]]="","",TEXT(Tabela1[[#This Row],[vencimento]],"mmmm"))</f>
        <v/>
      </c>
    </row>
    <row r="215" hidden="1" ht="15.75" customHeight="1" s="38" thickBot="1">
      <c r="A215" s="1" t="inlineStr">
        <is>
          <t>126200-1O 3789917</t>
        </is>
      </c>
      <c r="B215" s="2" t="n">
        <v>44711</v>
      </c>
      <c r="C215" s="3" t="inlineStr">
        <is>
          <t>74550 - Transitar veloc sup máx permitida em até 20% (Art 218, I do CTB)</t>
        </is>
      </c>
      <c r="D215" s="3" t="inlineStr">
        <is>
          <t>06h48</t>
        </is>
      </c>
      <c r="E215" s="3" t="inlineStr">
        <is>
          <t>SP 021 KM 073 METROS 400</t>
        </is>
      </c>
      <c r="F215" s="43" t="n">
        <v>104.13</v>
      </c>
      <c r="G215" s="3" t="inlineStr">
        <is>
          <t>DER - SP</t>
        </is>
      </c>
      <c r="H215" s="3" t="inlineStr">
        <is>
          <t>Imposto</t>
        </is>
      </c>
      <c r="I215" s="3" t="inlineStr">
        <is>
          <t>multa</t>
        </is>
      </c>
      <c r="J215" s="3" t="n">
        <v>104.13</v>
      </c>
      <c r="K215" s="2" t="n">
        <v>44874</v>
      </c>
      <c r="L215" s="5" t="inlineStr">
        <is>
          <t>https://storage.googleapis.com/infosimples-api-tmp-files/api/detran/pr/multas-descritivos/20221024135720/jVF10Y3k1kQVDEdowIgLiTgyH3SdnFQA/de59d06e7f56f4ce105856074d8f875a_5_H5U.html</t>
        </is>
      </c>
      <c r="M215" s="3" t="inlineStr">
        <is>
          <t>RHS6D59</t>
        </is>
      </c>
      <c r="N215" s="3" t="inlineStr">
        <is>
          <t>JOSE CELSO OLIVEIRA GAMA</t>
        </is>
      </c>
      <c r="O215" s="3" t="n"/>
      <c r="P215" s="4">
        <f>IF(Tabela1[[#This Row],[vencimento]]="","",TEXT(Tabela1[[#This Row],[vencimento]],"mmmm"))</f>
        <v/>
      </c>
    </row>
    <row r="216" hidden="1" ht="15.75" customHeight="1" s="38" thickBot="1">
      <c r="A216" s="1" t="inlineStr">
        <is>
          <t>126200-1O 4186057</t>
        </is>
      </c>
      <c r="B216" s="2" t="n">
        <v>44713</v>
      </c>
      <c r="C216" s="3" t="inlineStr">
        <is>
          <t>74630 - Transitar veloc sup máx permitida em mais de 20% até 50% (Art 218, II do CTB)</t>
        </is>
      </c>
      <c r="D216" s="3" t="inlineStr">
        <is>
          <t>11h01</t>
        </is>
      </c>
      <c r="E216" s="3" t="inlineStr">
        <is>
          <t>SP 294 KM 453 METROS 420</t>
        </is>
      </c>
      <c r="F216" s="45" t="n">
        <v>156.18</v>
      </c>
      <c r="G216" s="3" t="inlineStr">
        <is>
          <t>DER - SP</t>
        </is>
      </c>
      <c r="H216" s="3" t="inlineStr">
        <is>
          <t>Imposto</t>
        </is>
      </c>
      <c r="I216" s="3" t="inlineStr">
        <is>
          <t>multa</t>
        </is>
      </c>
      <c r="J216" s="3" t="n">
        <v>156.18</v>
      </c>
      <c r="K216" s="2" t="n">
        <v>44879</v>
      </c>
      <c r="L216" s="3" t="n"/>
      <c r="M216" s="3" t="inlineStr">
        <is>
          <t>RHS6D59</t>
        </is>
      </c>
      <c r="N216" s="3" t="inlineStr">
        <is>
          <t>JOSE CELSO OLIVEIRA GAMA</t>
        </is>
      </c>
      <c r="O216" s="3" t="n"/>
      <c r="P216" s="4">
        <f>IF(Tabela1[[#This Row],[vencimento]]="","",TEXT(Tabela1[[#This Row],[vencimento]],"mmmm"))</f>
        <v/>
      </c>
    </row>
    <row r="217" ht="15.75" customHeight="1" s="38" thickBot="1">
      <c r="A217" s="1" t="inlineStr">
        <is>
          <t>126200-1W 8498221</t>
        </is>
      </c>
      <c r="B217" s="2" t="n">
        <v>44705</v>
      </c>
      <c r="C217" s="3" t="inlineStr">
        <is>
          <t>67500 - Conduzir o veíc de carga c/ falta inscrição da tara e demais previstas no CTB (Art 230, XXI do CTB)</t>
        </is>
      </c>
      <c r="D217" s="3" t="inlineStr">
        <is>
          <t>04h55</t>
        </is>
      </c>
      <c r="E217" s="3" t="inlineStr">
        <is>
          <t>SP 055 KM 371 METROS 000</t>
        </is>
      </c>
      <c r="F217" s="43" t="n">
        <v>104.13</v>
      </c>
      <c r="G217" s="3" t="inlineStr">
        <is>
          <t>DER - SP</t>
        </is>
      </c>
      <c r="H217" s="3" t="inlineStr">
        <is>
          <t>Imposto</t>
        </is>
      </c>
      <c r="I217" s="3" t="inlineStr">
        <is>
          <t>multa</t>
        </is>
      </c>
      <c r="J217" s="3" t="n">
        <v>104.13</v>
      </c>
      <c r="K217" s="2" t="n">
        <v>44872</v>
      </c>
      <c r="L217" s="5" t="inlineStr">
        <is>
          <t>https://storage.googleapis.com/infosimples-api-tmp-files/api/detran/pr/multas-descritivos/20221013185904/ZErde9HfcqzPOairL5w2uBXiTHfwNyjH/39527dae11bfa07be0091eff6d9cd931_5_2qk.html</t>
        </is>
      </c>
      <c r="M217" s="3" t="inlineStr">
        <is>
          <t>AVB6484</t>
        </is>
      </c>
      <c r="N217" s="3" t="n"/>
      <c r="O217" s="3" t="n"/>
      <c r="P217" s="4">
        <f>IF(Tabela1[[#This Row],[vencimento]]="","",TEXT(Tabela1[[#This Row],[vencimento]],"mmmm"))</f>
        <v/>
      </c>
    </row>
    <row r="218" ht="15.75" customHeight="1" s="38" thickBot="1">
      <c r="A218" s="1" t="inlineStr">
        <is>
          <t>000100-T568390288</t>
        </is>
      </c>
      <c r="B218" s="2" t="n">
        <v>44588</v>
      </c>
      <c r="C218" s="3" t="inlineStr">
        <is>
          <t>68231 - Transitar c/ veíc e/ou carga c/ dimensões superiores limite legal s/ autorização (Art 231, IV do CTB)</t>
        </is>
      </c>
      <c r="D218" s="3" t="inlineStr">
        <is>
          <t>22h00</t>
        </is>
      </c>
      <c r="E218" s="3" t="inlineStr">
        <is>
          <t>BR-153 KM-67 UF-GO</t>
        </is>
      </c>
      <c r="F218" s="45" t="n">
        <v>156.18</v>
      </c>
      <c r="G218" s="3" t="inlineStr">
        <is>
          <t>POLICIA RODOV. FEDERAL</t>
        </is>
      </c>
      <c r="H218" s="3" t="inlineStr">
        <is>
          <t>Imposto</t>
        </is>
      </c>
      <c r="I218" s="3" t="inlineStr">
        <is>
          <t>multa</t>
        </is>
      </c>
      <c r="J218" s="3" t="n">
        <v>156.18</v>
      </c>
      <c r="K218" s="2" t="n">
        <v>44859</v>
      </c>
      <c r="L218" s="5" t="inlineStr">
        <is>
          <t>https://storage.googleapis.com/infosimples-api-tmp-files/api/detran/pr/multas-descritivos/20221024135607/zNscC3H0CNGqCTsl7fL57hwHFEUw-nfe/b9cdb6accdf7654577ba1ac9ebbb7b03_0_3Dk.html</t>
        </is>
      </c>
      <c r="M218" s="3" t="inlineStr">
        <is>
          <t>RHM9H44</t>
        </is>
      </c>
      <c r="N218" s="3" t="n"/>
      <c r="O218" s="3" t="n"/>
      <c r="P218" s="4">
        <f>IF(Tabela1[[#This Row],[vencimento]]="","",TEXT(Tabela1[[#This Row],[vencimento]],"mmmm"))</f>
        <v/>
      </c>
    </row>
    <row r="219" hidden="1" ht="15.75" customHeight="1" s="38" thickBot="1">
      <c r="A219" s="1" t="inlineStr">
        <is>
          <t>126200-1DB0652211</t>
        </is>
      </c>
      <c r="B219" s="2" t="n">
        <v>44821</v>
      </c>
      <c r="C219" s="3" t="inlineStr">
        <is>
          <t>57110 - Deixar de conservar nas faixas da direita o veículo lento e de maior porte (Art 185, II do CTB)</t>
        </is>
      </c>
      <c r="D219" s="3" t="inlineStr">
        <is>
          <t>06h50</t>
        </is>
      </c>
      <c r="E219" s="3" t="inlineStr">
        <is>
          <t>SP 021 KM 016 METROS 000</t>
        </is>
      </c>
      <c r="F219" s="43" t="n">
        <v>104.13</v>
      </c>
      <c r="G219" s="3" t="inlineStr">
        <is>
          <t>DER - SP</t>
        </is>
      </c>
      <c r="H219" s="3" t="inlineStr">
        <is>
          <t>Notificado</t>
        </is>
      </c>
      <c r="I219" s="3" t="inlineStr">
        <is>
          <t>autuacao</t>
        </is>
      </c>
      <c r="J219" s="3" t="n">
        <v>104.13</v>
      </c>
      <c r="K219" s="3" t="n"/>
      <c r="L219" s="3" t="n"/>
      <c r="M219" s="3" t="inlineStr">
        <is>
          <t>RHS6D59</t>
        </is>
      </c>
      <c r="N219" s="3" t="inlineStr">
        <is>
          <t>JOSE CELSO OLIVEIRA GAMA</t>
        </is>
      </c>
      <c r="O219" s="3" t="n"/>
      <c r="P219" s="4">
        <f>IF(Tabela1[[#This Row],[vencimento]]="","",TEXT(Tabela1[[#This Row],[vencimento]],"mmmm"))</f>
        <v/>
      </c>
    </row>
    <row r="220" ht="15.75" customHeight="1" s="38" thickBot="1">
      <c r="A220" s="1" t="inlineStr">
        <is>
          <t>113200-AC01221210</t>
        </is>
      </c>
      <c r="B220" s="2" t="n">
        <v>43455</v>
      </c>
      <c r="C220" s="3" t="inlineStr">
        <is>
          <t>72422 - Em movimento de dia, deixar de manter acesa luz baixa nas rodovias (Art 250, I B do CTB)</t>
        </is>
      </c>
      <c r="D220" s="3" t="inlineStr">
        <is>
          <t>13h10</t>
        </is>
      </c>
      <c r="E220" s="3" t="inlineStr">
        <is>
          <t>RODOVIA MG290 KM 35</t>
        </is>
      </c>
      <c r="F220" s="43" t="n">
        <v>104.13</v>
      </c>
      <c r="G220" s="3" t="inlineStr">
        <is>
          <t>DER - MG</t>
        </is>
      </c>
      <c r="H220" s="3" t="inlineStr">
        <is>
          <t>Notificado</t>
        </is>
      </c>
      <c r="I220" s="3" t="inlineStr">
        <is>
          <t>autuacao</t>
        </is>
      </c>
      <c r="J220" s="3" t="n">
        <v>104.13</v>
      </c>
      <c r="K220" s="3" t="n"/>
      <c r="L220" s="5" t="inlineStr">
        <is>
          <t>https://storage.googleapis.com/infosimples-api-tmp-files/api/detran/pr/multas-descritivos/20221014191855/0VdgKOEeyzhfJS3xeRqKPBX14j4owpTz/4aba5243b33b842902b84176623b0645_0_wmY.html</t>
        </is>
      </c>
      <c r="M220" s="3" t="inlineStr">
        <is>
          <t>AYX0325</t>
        </is>
      </c>
      <c r="N220" s="3" t="n"/>
      <c r="O220" s="3" t="n"/>
      <c r="P220" s="4">
        <f>IF(Tabela1[[#This Row],[vencimento]]="","",TEXT(Tabela1[[#This Row],[vencimento]],"mmmm"))</f>
        <v/>
      </c>
    </row>
    <row r="221" ht="15.75" customHeight="1" s="38" thickBot="1">
      <c r="A221" s="1" t="inlineStr">
        <is>
          <t>000100-R494298324</t>
        </is>
      </c>
      <c r="B221" s="2" t="n">
        <v>44127</v>
      </c>
      <c r="C221" s="3" t="inlineStr">
        <is>
          <t>74550 - Transitar veloc sup máx permitida em até 20% (Art 218, I do CTB)</t>
        </is>
      </c>
      <c r="D221" s="3" t="inlineStr">
        <is>
          <t>06h54</t>
        </is>
      </c>
      <c r="E221" s="3" t="inlineStr">
        <is>
          <t>BR-381 KM-886 UF-MG</t>
        </is>
      </c>
      <c r="F221" s="43" t="n">
        <v>104.13</v>
      </c>
      <c r="G221" s="3" t="inlineStr">
        <is>
          <t>POLICIA RODOV. FEDERAL</t>
        </is>
      </c>
      <c r="H221" s="3" t="inlineStr">
        <is>
          <t>Notificado</t>
        </is>
      </c>
      <c r="I221" s="3" t="inlineStr">
        <is>
          <t>autuacao</t>
        </is>
      </c>
      <c r="J221" s="3" t="n">
        <v>104.13</v>
      </c>
      <c r="K221" s="3" t="n"/>
      <c r="L221" s="5" t="inlineStr">
        <is>
          <t>https://storage.googleapis.com/infosimples-api-tmp-files/api/detran/pr/multas-descritivos/20221021200747/3i9AcR1RkZwNYhccYQl8MfUmjNLqWbfG/be8657cf597ee611c5b23d2c496c5379_0_HUM.html</t>
        </is>
      </c>
      <c r="M221" s="3" t="inlineStr">
        <is>
          <t>BCU3E35</t>
        </is>
      </c>
      <c r="N221" s="3" t="n"/>
      <c r="O221" s="3" t="n"/>
      <c r="P221" s="4">
        <f>IF(Tabela1[[#This Row],[vencimento]]="","",TEXT(Tabela1[[#This Row],[vencimento]],"mmmm"))</f>
        <v/>
      </c>
    </row>
    <row r="222" hidden="1" ht="15.75" customHeight="1" s="38" thickBot="1">
      <c r="A222" s="1" t="inlineStr">
        <is>
          <t>000300-S031591381</t>
        </is>
      </c>
      <c r="B222" s="2" t="n">
        <v>44820</v>
      </c>
      <c r="C222" s="3" t="inlineStr">
        <is>
          <t>74550 - Transitar veloc sup máx permitida em até 20% (Art 218, I do CTB)</t>
        </is>
      </c>
      <c r="D222" s="3" t="inlineStr">
        <is>
          <t>13h05</t>
        </is>
      </c>
      <c r="E222" s="3" t="inlineStr">
        <is>
          <t>BR376 KM 588,8</t>
        </is>
      </c>
      <c r="F222" s="43" t="n">
        <v>104.13</v>
      </c>
      <c r="G222" s="3" t="inlineStr">
        <is>
          <t>DNIT</t>
        </is>
      </c>
      <c r="H222" s="3" t="inlineStr">
        <is>
          <t>Notificado</t>
        </is>
      </c>
      <c r="I222" s="3" t="inlineStr">
        <is>
          <t>autuacao</t>
        </is>
      </c>
      <c r="J222" s="3" t="n">
        <v>104.13</v>
      </c>
      <c r="K222" s="3" t="n"/>
      <c r="L222" s="3" t="n"/>
      <c r="M222" s="3" t="inlineStr">
        <is>
          <t>RHS8F05</t>
        </is>
      </c>
      <c r="N222" s="3" t="inlineStr">
        <is>
          <t>CLEBERTON LUIZ DE CRISTO MOREIRA</t>
        </is>
      </c>
      <c r="O222" s="3" t="n"/>
      <c r="P222" s="4">
        <f>IF(Tabela1[[#This Row],[vencimento]]="","",TEXT(Tabela1[[#This Row],[vencimento]],"mmmm"))</f>
        <v/>
      </c>
    </row>
    <row r="223" ht="15.75" customHeight="1" s="38" thickBot="1">
      <c r="A223" s="1" t="inlineStr">
        <is>
          <t>000100-R380418711</t>
        </is>
      </c>
      <c r="B223" s="2" t="n">
        <v>43127</v>
      </c>
      <c r="C223" s="3" t="inlineStr">
        <is>
          <t>74630 - Transitar veloc sup máx permitida em mais de 20% até 50% (Art 218, II do CTB)</t>
        </is>
      </c>
      <c r="D223" s="3" t="inlineStr">
        <is>
          <t>10h36</t>
        </is>
      </c>
      <c r="E223" s="3" t="inlineStr">
        <is>
          <t>BR-381 KM-905 UF-MG</t>
        </is>
      </c>
      <c r="F223" s="45" t="n">
        <v>156.18</v>
      </c>
      <c r="G223" s="3" t="inlineStr">
        <is>
          <t>POLICIA RODOV. FEDERAL</t>
        </is>
      </c>
      <c r="H223" s="3" t="inlineStr">
        <is>
          <t>Notificado</t>
        </is>
      </c>
      <c r="I223" s="3" t="inlineStr">
        <is>
          <t>autuacao</t>
        </is>
      </c>
      <c r="J223" s="3" t="n">
        <v>156.18</v>
      </c>
      <c r="K223" s="3" t="n"/>
      <c r="L223" s="5" t="inlineStr">
        <is>
          <t>https://storage.googleapis.com/infosimples-api-tmp-files/api/detran/pr/multas-descritivos/20221017153457/OSKjCfVZvVDi1BzzS7Fcaaqv_PwhgXbS/fe77ea9a57cee9fd312252e2f4ef49ca_0_Rn4.html</t>
        </is>
      </c>
      <c r="M223" s="3" t="inlineStr">
        <is>
          <t>BAM8209</t>
        </is>
      </c>
      <c r="N223" s="3" t="n"/>
      <c r="O223" s="3" t="n"/>
      <c r="P223" s="4">
        <f>IF(Tabela1[[#This Row],[vencimento]]="","",TEXT(Tabela1[[#This Row],[vencimento]],"mmmm"))</f>
        <v/>
      </c>
    </row>
    <row r="224" hidden="1" ht="15.75" customHeight="1" s="38" thickBot="1">
      <c r="A224" s="1" t="inlineStr">
        <is>
          <t>000300-S031748404</t>
        </is>
      </c>
      <c r="B224" s="2" t="n">
        <v>44826</v>
      </c>
      <c r="C224" s="3" t="inlineStr">
        <is>
          <t>74550 - Transitar veloc sup máx permitida em até 20% (Art 218, I do CTB)</t>
        </is>
      </c>
      <c r="D224" s="3" t="inlineStr">
        <is>
          <t>12h59</t>
        </is>
      </c>
      <c r="E224" s="3" t="inlineStr">
        <is>
          <t>BR020 KM 198</t>
        </is>
      </c>
      <c r="F224" s="43" t="n">
        <v>104.13</v>
      </c>
      <c r="G224" s="3" t="inlineStr">
        <is>
          <t>DNIT</t>
        </is>
      </c>
      <c r="H224" s="3" t="inlineStr">
        <is>
          <t>Notificado</t>
        </is>
      </c>
      <c r="I224" s="3" t="inlineStr">
        <is>
          <t>autuacao</t>
        </is>
      </c>
      <c r="J224" s="3" t="n">
        <v>104.13</v>
      </c>
      <c r="K224" s="3" t="n"/>
      <c r="L224" s="5" t="inlineStr">
        <is>
          <t>https://storage.googleapis.com/infosimples-api-tmp-files/api/detran/pr/multas-descritivos/20221024135813/VaKl8DzM5mla-XFOD_Ej1Mta9aXlwTfY/d8aaccb278599482f65642481bcdef24_0_ENw.html</t>
        </is>
      </c>
      <c r="M224" s="3" t="inlineStr">
        <is>
          <t>RHU8E86</t>
        </is>
      </c>
      <c r="N224" s="3" t="inlineStr">
        <is>
          <t>WELLINGTON MINELI DE FRANCA</t>
        </is>
      </c>
      <c r="O224" s="3" t="n"/>
      <c r="P224" s="4">
        <f>IF(Tabela1[[#This Row],[vencimento]]="","",TEXT(Tabela1[[#This Row],[vencimento]],"mmmm"))</f>
        <v/>
      </c>
    </row>
    <row r="225" hidden="1" ht="15.75" customHeight="1" s="38" thickBot="1">
      <c r="A225" s="1" t="inlineStr">
        <is>
          <t>000300-S031748405</t>
        </is>
      </c>
      <c r="B225" s="2" t="n">
        <v>44826</v>
      </c>
      <c r="C225" s="3" t="inlineStr">
        <is>
          <t>74550 - Transitar veloc sup máx permitida em até 20% (Art 218, I do CTB)</t>
        </is>
      </c>
      <c r="D225" s="3" t="inlineStr">
        <is>
          <t>12h59</t>
        </is>
      </c>
      <c r="E225" s="3" t="inlineStr">
        <is>
          <t>BR020 KM 198</t>
        </is>
      </c>
      <c r="F225" s="43" t="n">
        <v>104.13</v>
      </c>
      <c r="G225" s="3" t="inlineStr">
        <is>
          <t>DNIT</t>
        </is>
      </c>
      <c r="H225" s="3" t="inlineStr">
        <is>
          <t>Notificado</t>
        </is>
      </c>
      <c r="I225" s="3" t="inlineStr">
        <is>
          <t>autuacao</t>
        </is>
      </c>
      <c r="J225" s="3" t="n">
        <v>104.13</v>
      </c>
      <c r="K225" s="3" t="n"/>
      <c r="L225" s="3" t="n"/>
      <c r="M225" s="3" t="inlineStr">
        <is>
          <t>RHU8E86</t>
        </is>
      </c>
      <c r="N225" s="3" t="inlineStr">
        <is>
          <t>WELLINGTON MINELI DE FRANCA</t>
        </is>
      </c>
      <c r="O225" s="3" t="n"/>
      <c r="P225" s="4">
        <f>IF(Tabela1[[#This Row],[vencimento]]="","",TEXT(Tabela1[[#This Row],[vencimento]],"mmmm"))</f>
        <v/>
      </c>
    </row>
    <row r="226" hidden="1" ht="15.75" customHeight="1" s="38" thickBot="1">
      <c r="A226" s="1" t="inlineStr">
        <is>
          <t>000300-S031856468</t>
        </is>
      </c>
      <c r="B226" s="2" t="n">
        <v>44834</v>
      </c>
      <c r="C226" s="3" t="inlineStr">
        <is>
          <t>60503 - Avançar sinal vermelho semáforo, exc houver sinaliz perm conv à dir - fisc eletr (Art 208 do CTB)</t>
        </is>
      </c>
      <c r="D226" s="3" t="inlineStr">
        <is>
          <t>15h02</t>
        </is>
      </c>
      <c r="E226" s="3" t="inlineStr">
        <is>
          <t>BR476 KM 120,32</t>
        </is>
      </c>
      <c r="F226" s="44" t="n">
        <v>234.78</v>
      </c>
      <c r="G226" s="3" t="inlineStr">
        <is>
          <t>DNIT</t>
        </is>
      </c>
      <c r="H226" s="3" t="inlineStr">
        <is>
          <t>Notificado</t>
        </is>
      </c>
      <c r="I226" s="3" t="inlineStr">
        <is>
          <t>autuacao</t>
        </is>
      </c>
      <c r="J226" s="3" t="n">
        <v>234.78</v>
      </c>
      <c r="K226" s="3" t="n"/>
      <c r="L226" s="3" t="n"/>
      <c r="M226" s="3" t="inlineStr">
        <is>
          <t>RHU8E86</t>
        </is>
      </c>
      <c r="N226" s="3" t="inlineStr">
        <is>
          <t>JEAN CLAUDIO DE SALES BARRETO</t>
        </is>
      </c>
      <c r="O226" s="3" t="n"/>
      <c r="P226" s="4">
        <f>IF(Tabela1[[#This Row],[vencimento]]="","",TEXT(Tabela1[[#This Row],[vencimento]],"mmmm"))</f>
        <v/>
      </c>
    </row>
    <row r="227" hidden="1" ht="15.75" customHeight="1" s="38" thickBot="1">
      <c r="A227" s="1" t="inlineStr">
        <is>
          <t>000100-R602891183</t>
        </is>
      </c>
      <c r="B227" s="2" t="n">
        <v>44769</v>
      </c>
      <c r="C227" s="3" t="inlineStr">
        <is>
          <t>74550 - Transitar veloc sup máx permitida em até 20% (Art 218, I do CTB)</t>
        </is>
      </c>
      <c r="D227" s="3" t="inlineStr">
        <is>
          <t>23h08</t>
        </is>
      </c>
      <c r="E227" s="3" t="inlineStr">
        <is>
          <t>BR-116 KM-546 UF-SP</t>
        </is>
      </c>
      <c r="F227" s="43" t="n">
        <v>104.13</v>
      </c>
      <c r="G227" s="3" t="inlineStr">
        <is>
          <t>POLICIA RODOV. FEDERAL</t>
        </is>
      </c>
      <c r="H227" s="3" t="inlineStr">
        <is>
          <t>Notificado</t>
        </is>
      </c>
      <c r="I227" s="3" t="inlineStr">
        <is>
          <t>autuacao</t>
        </is>
      </c>
      <c r="J227" s="3" t="n">
        <v>104.13</v>
      </c>
      <c r="K227" s="3" t="n"/>
      <c r="L227" s="5" t="inlineStr">
        <is>
          <t>https://storage.googleapis.com/infosimples-api-tmp-files/api/detran/pr/multas-descritivos/20221024135841/fFapbOsRaCvHvCWsVqsc6pP-VHTuFATg/c2082d5b0c75082a589283c50d494c82_0_9Aw.html</t>
        </is>
      </c>
      <c r="M227" s="3" t="inlineStr">
        <is>
          <t>SDP2J91</t>
        </is>
      </c>
      <c r="N227" s="3" t="inlineStr">
        <is>
          <t>CLAUDENIR BELIZARIO DA COSTA</t>
        </is>
      </c>
      <c r="O227" s="3" t="n"/>
      <c r="P227" s="4">
        <f>IF(Tabela1[[#This Row],[vencimento]]="","",TEXT(Tabela1[[#This Row],[vencimento]],"mmmm"))</f>
        <v/>
      </c>
    </row>
    <row r="228" hidden="1" ht="15.75" customHeight="1" s="38" thickBot="1">
      <c r="A228" s="1" t="inlineStr">
        <is>
          <t>000100-T594764971</t>
        </is>
      </c>
      <c r="B228" s="2" t="n">
        <v>44755</v>
      </c>
      <c r="C228" s="3" t="inlineStr">
        <is>
          <t>76410 - Cond veíc exig hab C, D ou E sem ex toxic prev no §2 art 148-A, após 30d do venc (Art 165-B do CTB)</t>
        </is>
      </c>
      <c r="D228" s="3" t="inlineStr">
        <is>
          <t>00h47</t>
        </is>
      </c>
      <c r="E228" s="3" t="inlineStr">
        <is>
          <t>BR-153 KM-345 UF-SP</t>
        </is>
      </c>
      <c r="F228" s="50" t="n">
        <v>1173.88</v>
      </c>
      <c r="G228" s="3" t="inlineStr">
        <is>
          <t>POLICIA RODOV. FEDERAL</t>
        </is>
      </c>
      <c r="H228" s="3" t="inlineStr">
        <is>
          <t>Notificado</t>
        </is>
      </c>
      <c r="I228" s="3" t="inlineStr">
        <is>
          <t>autuacao</t>
        </is>
      </c>
      <c r="J228" s="9" t="n">
        <v>1173.88</v>
      </c>
      <c r="K228" s="3" t="n"/>
      <c r="L228" s="5" t="inlineStr">
        <is>
          <t>https://storage.googleapis.com/infosimples-api-tmp-files/api/detran/pr/multas-descritivos/20221015112355/m3t8XYQ6EFUY_oU4BM2aS-BcNpLyP6pv/0c0dfbfadcd354c10d5cefdc9cdf2cb5_0_3sk.html</t>
        </is>
      </c>
      <c r="M228" s="3" t="inlineStr">
        <is>
          <t>SDP2J92</t>
        </is>
      </c>
      <c r="N228" s="3" t="inlineStr">
        <is>
          <t>WELLINGTON MINELI DE FRANCA</t>
        </is>
      </c>
      <c r="O228" s="3" t="n"/>
      <c r="P228" s="4">
        <f>IF(Tabela1[[#This Row],[vencimento]]="","",TEXT(Tabela1[[#This Row],[vencimento]],"mmmm"))</f>
        <v/>
      </c>
    </row>
    <row r="229" hidden="1" ht="15.75" customHeight="1" s="38" thickBot="1">
      <c r="A229" s="1" t="inlineStr">
        <is>
          <t>271070-GCA1758774</t>
        </is>
      </c>
      <c r="B229" s="2" t="n">
        <v>44796</v>
      </c>
      <c r="C229" s="3" t="inlineStr">
        <is>
          <t>57030 - Deixar de conservar o veículo na faixa a ele destinada pela sinalização de regul (Art 185, I do CTB)</t>
        </is>
      </c>
      <c r="D229" s="3" t="inlineStr">
        <is>
          <t>10h56</t>
        </is>
      </c>
      <c r="E229" s="3" t="inlineStr">
        <is>
          <t>MARGINAL TIETE, PISTA EXPRESSA (AS-CB), A MENOS 161M DA PTE PR JANIO QUADROS</t>
        </is>
      </c>
      <c r="F229" s="43" t="n">
        <v>104.13</v>
      </c>
      <c r="G229" s="3" t="inlineStr">
        <is>
          <t>SAO PAULO-SP</t>
        </is>
      </c>
      <c r="H229" s="3" t="inlineStr">
        <is>
          <t>Notificado</t>
        </is>
      </c>
      <c r="I229" s="3" t="inlineStr">
        <is>
          <t>autuacao</t>
        </is>
      </c>
      <c r="J229" s="3" t="n">
        <v>104.13</v>
      </c>
      <c r="K229" s="3" t="n"/>
      <c r="L229" s="3" t="n"/>
      <c r="M229" s="3" t="inlineStr">
        <is>
          <t>SDP2J92</t>
        </is>
      </c>
      <c r="N229" s="3" t="inlineStr">
        <is>
          <t>CLAUDENIR BELIZARIO DA COSTA</t>
        </is>
      </c>
      <c r="O229" s="3" t="n"/>
      <c r="P229" s="4">
        <f>IF(Tabela1[[#This Row],[vencimento]]="","",TEXT(Tabela1[[#This Row],[vencimento]],"mmmm"))</f>
        <v/>
      </c>
    </row>
    <row r="230" hidden="1" ht="15.75" customHeight="1" s="38" thickBot="1">
      <c r="A230" s="1" t="inlineStr">
        <is>
          <t>000100-T605049483</t>
        </is>
      </c>
      <c r="B230" s="2" t="n">
        <v>44814</v>
      </c>
      <c r="C230" s="3" t="inlineStr">
        <is>
          <t>59670 - Ultrapassar pela contramão linha de divisão de fluxos opostos, contínua amarela (Art 203, V do CTB)</t>
        </is>
      </c>
      <c r="D230" s="3" t="inlineStr">
        <is>
          <t>11h16</t>
        </is>
      </c>
      <c r="E230" s="3" t="inlineStr">
        <is>
          <t>BR-153 KM-263 UF-SP</t>
        </is>
      </c>
      <c r="F230" s="50" t="n">
        <v>1173.88</v>
      </c>
      <c r="G230" s="3" t="inlineStr">
        <is>
          <t>POLICIA RODOV. FEDERAL</t>
        </is>
      </c>
      <c r="H230" s="3" t="inlineStr">
        <is>
          <t>Notificado</t>
        </is>
      </c>
      <c r="I230" s="3" t="inlineStr">
        <is>
          <t>autuacao</t>
        </is>
      </c>
      <c r="J230" s="9" t="n">
        <v>1173.88</v>
      </c>
      <c r="K230" s="3" t="n"/>
      <c r="L230" s="3" t="n"/>
      <c r="M230" s="3" t="inlineStr">
        <is>
          <t>SDP2J92</t>
        </is>
      </c>
      <c r="N230" s="3" t="inlineStr">
        <is>
          <t>WELLINGTON MINELI DE FRANCA</t>
        </is>
      </c>
      <c r="O230" s="3" t="n"/>
      <c r="P230" s="4">
        <f>IF(Tabela1[[#This Row],[vencimento]]="","",TEXT(Tabela1[[#This Row],[vencimento]],"mmmm"))</f>
        <v/>
      </c>
    </row>
    <row r="231" hidden="1" ht="15.75" customHeight="1" s="38" thickBot="1">
      <c r="A231" s="1" t="inlineStr">
        <is>
          <t>126200-1DA5518261</t>
        </is>
      </c>
      <c r="B231" s="2" t="n">
        <v>44833</v>
      </c>
      <c r="C231" s="3" t="inlineStr">
        <is>
          <t>57110 - Deixar de conservar nas faixas da direita o veículo lento e de maior porte (Art 185, II do CTB)</t>
        </is>
      </c>
      <c r="D231" s="3" t="inlineStr">
        <is>
          <t>11h27</t>
        </is>
      </c>
      <c r="E231" s="3" t="inlineStr">
        <is>
          <t>SP 021 KM 025 METROS 200</t>
        </is>
      </c>
      <c r="F231" s="43" t="n">
        <v>104.13</v>
      </c>
      <c r="G231" s="3" t="inlineStr">
        <is>
          <t>DER - SP</t>
        </is>
      </c>
      <c r="H231" s="3" t="inlineStr">
        <is>
          <t>Notificado</t>
        </is>
      </c>
      <c r="I231" s="3" t="inlineStr">
        <is>
          <t>autuacao</t>
        </is>
      </c>
      <c r="J231" s="3" t="n">
        <v>104.13</v>
      </c>
      <c r="K231" s="3" t="n"/>
      <c r="L231" s="3" t="n"/>
      <c r="M231" s="3" t="inlineStr">
        <is>
          <t>SDP2J92</t>
        </is>
      </c>
      <c r="N231" s="3" t="inlineStr">
        <is>
          <t>WELLINGTON MINELI DE FRANCA</t>
        </is>
      </c>
      <c r="O231" s="3" t="n"/>
      <c r="P231" s="4">
        <f>IF(Tabela1[[#This Row],[vencimento]]="","",TEXT(Tabela1[[#This Row],[vencimento]],"mmmm"))</f>
        <v/>
      </c>
    </row>
    <row r="232" hidden="1" ht="15.75" customHeight="1" s="38" thickBot="1">
      <c r="A232" s="1" t="inlineStr">
        <is>
          <t>126200-1O 9156147</t>
        </is>
      </c>
      <c r="B232" s="2" t="n">
        <v>44758</v>
      </c>
      <c r="C232" s="3" t="inlineStr">
        <is>
          <t>74550 - Transitar veloc sup máx permitida em até 20% (Art 218, I do CTB)</t>
        </is>
      </c>
      <c r="D232" s="3" t="inlineStr">
        <is>
          <t>02h14</t>
        </is>
      </c>
      <c r="E232" s="3" t="inlineStr">
        <is>
          <t>SP 348 KM 123 METROS 850</t>
        </is>
      </c>
      <c r="F232" s="43" t="n">
        <v>104.13</v>
      </c>
      <c r="G232" s="3" t="inlineStr">
        <is>
          <t>DER - SP</t>
        </is>
      </c>
      <c r="H232" s="3" t="inlineStr">
        <is>
          <t>Imposto</t>
        </is>
      </c>
      <c r="I232" s="3" t="inlineStr">
        <is>
          <t>multa</t>
        </is>
      </c>
      <c r="J232" s="3" t="n">
        <v>104.13</v>
      </c>
      <c r="K232" s="2" t="n">
        <v>44879</v>
      </c>
      <c r="L232" s="5" t="inlineStr">
        <is>
          <t>https://storage.googleapis.com/infosimples-api-tmp-files/api/detran/pr/multas-descritivos/20221024140010/GZsELlmSgsSt2BbrAqxU1v1R8HH148BN/25e376fcec844bd1b1e73e5bb543f27e_5_vxs.html</t>
        </is>
      </c>
      <c r="M232" s="3" t="inlineStr">
        <is>
          <t>SDP4G96</t>
        </is>
      </c>
      <c r="N232" s="3" t="inlineStr">
        <is>
          <t>PAULO HENRIQUE BUENO TREVIZAN</t>
        </is>
      </c>
      <c r="O232" s="3" t="n"/>
      <c r="P232" s="4">
        <f>IF(Tabela1[[#This Row],[vencimento]]="","",TEXT(Tabela1[[#This Row],[vencimento]],"mmmm"))</f>
        <v/>
      </c>
    </row>
    <row r="233" hidden="1" ht="15.75" customHeight="1" s="38" thickBot="1">
      <c r="A233" s="1" t="inlineStr">
        <is>
          <t>000100-R602080157</t>
        </is>
      </c>
      <c r="B233" s="2" t="n">
        <v>44759</v>
      </c>
      <c r="C233" s="3" t="inlineStr">
        <is>
          <t>74550 - Transitar veloc sup máx permitida em até 20% (Art 218, I do CTB)</t>
        </is>
      </c>
      <c r="D233" s="3" t="inlineStr">
        <is>
          <t>10h42</t>
        </is>
      </c>
      <c r="E233" s="3" t="inlineStr">
        <is>
          <t>BR-116 KM-559 UF-SP</t>
        </is>
      </c>
      <c r="F233" s="43" t="n">
        <v>104.13</v>
      </c>
      <c r="G233" s="3" t="inlineStr">
        <is>
          <t>POLICIA RODOV. FEDERAL</t>
        </is>
      </c>
      <c r="H233" s="3" t="inlineStr">
        <is>
          <t>Notificado</t>
        </is>
      </c>
      <c r="I233" s="3" t="inlineStr">
        <is>
          <t>autuacao</t>
        </is>
      </c>
      <c r="J233" s="3" t="n">
        <v>104.13</v>
      </c>
      <c r="K233" s="3" t="n"/>
      <c r="L233" s="5" t="inlineStr">
        <is>
          <t>https://storage.googleapis.com/infosimples-api-tmp-files/api/detran/pr/multas-descritivos/20221024140009/M34eNVxRJt-Ic0e5d_wNrJ59zbzoyHEL/25e376fcec844bd1b1e73e5bb543f27e_0_vGQ.html</t>
        </is>
      </c>
      <c r="M233" s="3" t="inlineStr">
        <is>
          <t>SDP4G96</t>
        </is>
      </c>
      <c r="N233" s="3" t="inlineStr">
        <is>
          <t>PAULO HENRIQUE BUENO TREVIZAN</t>
        </is>
      </c>
      <c r="O233" s="3" t="n"/>
      <c r="P233" s="4">
        <f>IF(Tabela1[[#This Row],[vencimento]]="","",TEXT(Tabela1[[#This Row],[vencimento]],"mmmm"))</f>
        <v/>
      </c>
    </row>
    <row r="234" hidden="1" ht="15.75" customHeight="1" s="38" thickBot="1">
      <c r="A234" s="1" t="inlineStr">
        <is>
          <t>000300-S030749200</t>
        </is>
      </c>
      <c r="B234" s="2" t="n">
        <v>44769</v>
      </c>
      <c r="C234" s="3" t="inlineStr">
        <is>
          <t>74550 - Transitar veloc sup máx permitida em até 20% (Art 218, I do CTB)</t>
        </is>
      </c>
      <c r="D234" s="3" t="inlineStr">
        <is>
          <t>13h33</t>
        </is>
      </c>
      <c r="E234" s="3" t="inlineStr">
        <is>
          <t>BR407 KM 5,75</t>
        </is>
      </c>
      <c r="F234" s="43" t="n">
        <v>104.13</v>
      </c>
      <c r="G234" s="3" t="inlineStr">
        <is>
          <t>DNIT</t>
        </is>
      </c>
      <c r="H234" s="3" t="inlineStr">
        <is>
          <t>Notificado</t>
        </is>
      </c>
      <c r="I234" s="3" t="inlineStr">
        <is>
          <t>autuacao</t>
        </is>
      </c>
      <c r="J234" s="3" t="n">
        <v>104.13</v>
      </c>
      <c r="K234" s="3" t="n"/>
      <c r="L234" s="3" t="n"/>
      <c r="M234" s="3" t="inlineStr">
        <is>
          <t>SDP4G96</t>
        </is>
      </c>
      <c r="N234" s="3" t="inlineStr">
        <is>
          <t>PAULO HENRIQUE BUENO TREVIZAN</t>
        </is>
      </c>
      <c r="O234" s="3" t="n"/>
      <c r="P234" s="4">
        <f>IF(Tabela1[[#This Row],[vencimento]]="","",TEXT(Tabela1[[#This Row],[vencimento]],"mmmm"))</f>
        <v/>
      </c>
    </row>
    <row r="235" hidden="1" ht="15.75" customHeight="1" s="38" thickBot="1">
      <c r="A235" s="1" t="inlineStr">
        <is>
          <t>000300-S031579283</t>
        </is>
      </c>
      <c r="B235" s="2" t="n">
        <v>44818</v>
      </c>
      <c r="C235" s="3" t="inlineStr">
        <is>
          <t>74550 - Transitar veloc sup máx permitida em até 20% (Art 218, I do CTB)</t>
        </is>
      </c>
      <c r="D235" s="3" t="inlineStr">
        <is>
          <t>14h45</t>
        </is>
      </c>
      <c r="E235" s="3" t="inlineStr">
        <is>
          <t>BR251 KM 313,5</t>
        </is>
      </c>
      <c r="F235" s="43" t="n">
        <v>104.13</v>
      </c>
      <c r="G235" s="3" t="inlineStr">
        <is>
          <t>DNIT</t>
        </is>
      </c>
      <c r="H235" s="3" t="inlineStr">
        <is>
          <t>Notificado</t>
        </is>
      </c>
      <c r="I235" s="3" t="inlineStr">
        <is>
          <t>autuacao</t>
        </is>
      </c>
      <c r="J235" s="3" t="n">
        <v>104.13</v>
      </c>
      <c r="K235" s="3" t="n"/>
      <c r="L235" s="3" t="n"/>
      <c r="M235" s="3" t="inlineStr">
        <is>
          <t>SDP4G96</t>
        </is>
      </c>
      <c r="N235" s="3" t="inlineStr">
        <is>
          <t>PAULO HENRIQUE BUENO TREVIZAN</t>
        </is>
      </c>
      <c r="O235" s="3" t="n"/>
      <c r="P235" s="4">
        <f>IF(Tabela1[[#This Row],[vencimento]]="","",TEXT(Tabela1[[#This Row],[vencimento]],"mmmm"))</f>
        <v/>
      </c>
    </row>
    <row r="236" hidden="1" ht="15.75" customHeight="1" s="38" thickBot="1">
      <c r="A236" s="1" t="inlineStr">
        <is>
          <t>266890-F430779049</t>
        </is>
      </c>
      <c r="B236" s="2" t="n">
        <v>44826</v>
      </c>
      <c r="C236" s="3" t="inlineStr">
        <is>
          <t>74550 - Transitar veloc sup máx permitida em até 20% (Art 218, I do CTB)</t>
        </is>
      </c>
      <c r="D236" s="3" t="inlineStr">
        <is>
          <t>13h36</t>
        </is>
      </c>
      <c r="E236" s="3" t="inlineStr">
        <is>
          <t>AV OSCAR NIEMEYER PROX AV. AYRTON SENNA DA SILVA SENTIDO SP/MA</t>
        </is>
      </c>
      <c r="F236" s="43" t="n">
        <v>104.13</v>
      </c>
      <c r="G236" s="3" t="inlineStr">
        <is>
          <t>MAUA-SP</t>
        </is>
      </c>
      <c r="H236" s="3" t="inlineStr">
        <is>
          <t>Notificado</t>
        </is>
      </c>
      <c r="I236" s="3" t="inlineStr">
        <is>
          <t>autuacao</t>
        </is>
      </c>
      <c r="J236" s="3" t="n">
        <v>104.13</v>
      </c>
      <c r="K236" s="3" t="n"/>
      <c r="L236" s="3" t="n"/>
      <c r="M236" s="3" t="inlineStr">
        <is>
          <t>SDP4G96</t>
        </is>
      </c>
      <c r="N236" s="3" t="inlineStr">
        <is>
          <t>PAULO HENRIQUE BUENO TREVIZAN</t>
        </is>
      </c>
      <c r="O236" s="3" t="n"/>
      <c r="P236" s="4">
        <f>IF(Tabela1[[#This Row],[vencimento]]="","",TEXT(Tabela1[[#This Row],[vencimento]],"mmmm"))</f>
        <v/>
      </c>
    </row>
    <row r="237" hidden="1" ht="15.75" customHeight="1" s="38" thickBot="1">
      <c r="A237" s="1" t="inlineStr">
        <is>
          <t>000300-S031891682</t>
        </is>
      </c>
      <c r="B237" s="2" t="n">
        <v>44836</v>
      </c>
      <c r="C237" s="3" t="inlineStr">
        <is>
          <t>74550 - Transitar veloc sup máx permitida em até 20% (Art 218, I do CTB)</t>
        </is>
      </c>
      <c r="D237" s="3" t="inlineStr">
        <is>
          <t>09h02</t>
        </is>
      </c>
      <c r="E237" s="3" t="inlineStr">
        <is>
          <t>BR101 KM 713,88</t>
        </is>
      </c>
      <c r="F237" s="43" t="n">
        <v>104.13</v>
      </c>
      <c r="G237" s="3" t="inlineStr">
        <is>
          <t>DNIT</t>
        </is>
      </c>
      <c r="H237" s="3" t="inlineStr">
        <is>
          <t>Notificado</t>
        </is>
      </c>
      <c r="I237" s="3" t="inlineStr">
        <is>
          <t>autuacao</t>
        </is>
      </c>
      <c r="J237" s="3" t="n">
        <v>104.13</v>
      </c>
      <c r="K237" s="3" t="n"/>
      <c r="L237" s="3" t="n"/>
      <c r="M237" s="3" t="inlineStr">
        <is>
          <t>SDP4G96</t>
        </is>
      </c>
      <c r="N237" s="3" t="inlineStr">
        <is>
          <t>PAULO HENRIQUE BUENO TREVIZAN</t>
        </is>
      </c>
      <c r="O237" s="3" t="n"/>
      <c r="P237" s="4">
        <f>IF(Tabela1[[#This Row],[vencimento]]="","",TEXT(Tabela1[[#This Row],[vencimento]],"mmmm"))</f>
        <v/>
      </c>
    </row>
    <row r="238" hidden="1" ht="15.75" customHeight="1" s="38" thickBot="1">
      <c r="A238" s="1" t="inlineStr">
        <is>
          <t>126200-1O 9531717</t>
        </is>
      </c>
      <c r="B238" s="2" t="n">
        <v>44761</v>
      </c>
      <c r="C238" s="3" t="inlineStr">
        <is>
          <t>74550 - Transitar veloc sup máx permitida em até 20% (Art 218, I do CTB)</t>
        </is>
      </c>
      <c r="D238" s="3" t="inlineStr">
        <is>
          <t>19h10</t>
        </is>
      </c>
      <c r="E238" s="3" t="inlineStr">
        <is>
          <t>SP 310 KM 181 METROS 350</t>
        </is>
      </c>
      <c r="F238" s="43" t="n">
        <v>104.13</v>
      </c>
      <c r="G238" s="3" t="inlineStr">
        <is>
          <t>DER - SP</t>
        </is>
      </c>
      <c r="H238" s="3" t="inlineStr">
        <is>
          <t>Imposto</t>
        </is>
      </c>
      <c r="I238" s="3" t="inlineStr">
        <is>
          <t>multa</t>
        </is>
      </c>
      <c r="J238" s="3" t="n">
        <v>104.13</v>
      </c>
      <c r="K238" s="2" t="n">
        <v>44872</v>
      </c>
      <c r="L238" s="5" t="inlineStr">
        <is>
          <t>https://storage.googleapis.com/infosimples-api-tmp-files/api/detran/pr/multas-descritivos/20221015094014/73OVtfuleQ78An3BbPvMGweHGHmE2hFB/5fc491768576302d10c067b731acbeff_4_ofs.html</t>
        </is>
      </c>
      <c r="M238" s="3" t="inlineStr">
        <is>
          <t>SDP6C21</t>
        </is>
      </c>
      <c r="N238" s="3" t="inlineStr">
        <is>
          <t>LUIZ REGINALDO DE APRIGIO</t>
        </is>
      </c>
      <c r="O238" s="3" t="n"/>
      <c r="P238" s="4">
        <f>IF(Tabela1[[#This Row],[vencimento]]="","",TEXT(Tabela1[[#This Row],[vencimento]],"mmmm"))</f>
        <v/>
      </c>
    </row>
    <row r="239" hidden="1" ht="15.75" customHeight="1" s="38" thickBot="1">
      <c r="A239" s="1" t="inlineStr">
        <is>
          <t>126200-1R 6990733</t>
        </is>
      </c>
      <c r="B239" s="2" t="n">
        <v>44768</v>
      </c>
      <c r="C239" s="3" t="inlineStr">
        <is>
          <t>57030 - Deixar de conservar o veículo na faixa a ele destinada pela sinalização de regul (Art 185, I do CTB)</t>
        </is>
      </c>
      <c r="D239" s="3" t="inlineStr">
        <is>
          <t>10h12</t>
        </is>
      </c>
      <c r="E239" s="3" t="inlineStr">
        <is>
          <t>SP 280 KM 035 METROS 150</t>
        </is>
      </c>
      <c r="F239" s="43" t="n">
        <v>104.13</v>
      </c>
      <c r="G239" s="3" t="inlineStr">
        <is>
          <t>DER - SP</t>
        </is>
      </c>
      <c r="H239" s="3" t="inlineStr">
        <is>
          <t>Imposto</t>
        </is>
      </c>
      <c r="I239" s="3" t="inlineStr">
        <is>
          <t>multa</t>
        </is>
      </c>
      <c r="J239" s="3" t="n">
        <v>104.13</v>
      </c>
      <c r="K239" s="2" t="n">
        <v>44879</v>
      </c>
      <c r="L239" s="3" t="n"/>
      <c r="M239" s="3" t="inlineStr">
        <is>
          <t>SDP6C21</t>
        </is>
      </c>
      <c r="N239" s="3" t="inlineStr">
        <is>
          <t>LUIZ REGINALDO DE APRIGIO</t>
        </is>
      </c>
      <c r="O239" s="3" t="n"/>
      <c r="P239" s="4">
        <f>IF(Tabela1[[#This Row],[vencimento]]="","",TEXT(Tabela1[[#This Row],[vencimento]],"mmmm"))</f>
        <v/>
      </c>
    </row>
    <row r="240" hidden="1" ht="15.75" customHeight="1" s="38" thickBot="1">
      <c r="A240" s="1" t="inlineStr">
        <is>
          <t>126200-1P 2530697</t>
        </is>
      </c>
      <c r="B240" s="2" t="n">
        <v>44788</v>
      </c>
      <c r="C240" s="3" t="inlineStr">
        <is>
          <t>74550 - Transitar veloc sup máx permitida em até 20% (Art 218, I do CTB)</t>
        </is>
      </c>
      <c r="D240" s="3" t="inlineStr">
        <is>
          <t>11h29</t>
        </is>
      </c>
      <c r="E240" s="3" t="inlineStr">
        <is>
          <t>SP 333 KM 234 METROS 276</t>
        </is>
      </c>
      <c r="F240" s="43" t="n">
        <v>104.13</v>
      </c>
      <c r="G240" s="3" t="inlineStr">
        <is>
          <t>DER - SP</t>
        </is>
      </c>
      <c r="H240" s="3" t="inlineStr">
        <is>
          <t>Imposto</t>
        </is>
      </c>
      <c r="I240" s="3" t="inlineStr">
        <is>
          <t>multa</t>
        </is>
      </c>
      <c r="J240" s="3" t="n">
        <v>104.13</v>
      </c>
      <c r="K240" s="2" t="n">
        <v>44888</v>
      </c>
      <c r="L240" s="3" t="n"/>
      <c r="M240" s="3" t="inlineStr">
        <is>
          <t>SDP6C21</t>
        </is>
      </c>
      <c r="N240" s="3" t="inlineStr">
        <is>
          <t>LUIZ REGINALDO DE APRIGIO</t>
        </is>
      </c>
      <c r="O240" s="3" t="n"/>
      <c r="P240" s="4">
        <f>IF(Tabela1[[#This Row],[vencimento]]="","",TEXT(Tabela1[[#This Row],[vencimento]],"mmmm"))</f>
        <v/>
      </c>
    </row>
    <row r="241" hidden="1" ht="15.75" customHeight="1" s="38" thickBot="1">
      <c r="A241" s="1" t="inlineStr">
        <is>
          <t>126200-1P 2904227</t>
        </is>
      </c>
      <c r="B241" s="2" t="n">
        <v>44791</v>
      </c>
      <c r="C241" s="3" t="inlineStr">
        <is>
          <t>74550 - Transitar veloc sup máx permitida em até 20% (Art 218, I do CTB)</t>
        </is>
      </c>
      <c r="D241" s="3" t="inlineStr">
        <is>
          <t>03h32</t>
        </is>
      </c>
      <c r="E241" s="3" t="inlineStr">
        <is>
          <t>SP 330 KM 281 METROS 000</t>
        </is>
      </c>
      <c r="F241" s="43" t="n">
        <v>104.13</v>
      </c>
      <c r="G241" s="3" t="inlineStr">
        <is>
          <t>DER - SP</t>
        </is>
      </c>
      <c r="H241" s="3" t="inlineStr">
        <is>
          <t>Notificado</t>
        </is>
      </c>
      <c r="I241" s="3" t="inlineStr">
        <is>
          <t>autuacao</t>
        </is>
      </c>
      <c r="J241" s="3" t="n">
        <v>104.13</v>
      </c>
      <c r="K241" s="3" t="n"/>
      <c r="L241" s="5" t="inlineStr">
        <is>
          <t>https://storage.googleapis.com/infosimples-api-tmp-files/api/detran/pr/multas-descritivos/20221015094014/lC-ZgiTaHkEpwPBqO3HZdqLizMqWf7Vb/5fc491768576302d10c067b731acbeff_0_jNk.html</t>
        </is>
      </c>
      <c r="M241" s="3" t="inlineStr">
        <is>
          <t>SDP6C21</t>
        </is>
      </c>
      <c r="N241" s="3" t="inlineStr">
        <is>
          <t>LUIZ REGINALDO DE APRIGIO</t>
        </is>
      </c>
      <c r="O241" s="3" t="n"/>
      <c r="P241" s="4">
        <f>IF(Tabela1[[#This Row],[vencimento]]="","",TEXT(Tabela1[[#This Row],[vencimento]],"mmmm"))</f>
        <v/>
      </c>
    </row>
    <row r="242" ht="15.75" customHeight="1" s="38" thickBot="1">
      <c r="A242" s="1" t="inlineStr">
        <is>
          <t>275350-F005132460</t>
        </is>
      </c>
      <c r="B242" s="2" t="n">
        <v>44667</v>
      </c>
      <c r="C242" s="3" t="inlineStr">
        <is>
          <t>74630 - Transitar veloc sup máx permitida em mais de 20% até 50% (Art 218, II do CTB)</t>
        </is>
      </c>
      <c r="D242" s="3" t="inlineStr">
        <is>
          <t>14h47</t>
        </is>
      </c>
      <c r="E242" s="3" t="inlineStr">
        <is>
          <t>R Gen Mario Tourinho px ao n 573 px a R Maj Alberto Pereira Jorge SENT SUL</t>
        </is>
      </c>
      <c r="F242" s="41" t="n">
        <v>197.18</v>
      </c>
      <c r="G242" s="3" t="inlineStr">
        <is>
          <t>PREFEITURA MUNICIPAL DE CURITIBA</t>
        </is>
      </c>
      <c r="H242" s="3" t="inlineStr">
        <is>
          <t>Imposto</t>
        </is>
      </c>
      <c r="I242" s="3" t="inlineStr">
        <is>
          <t>multa</t>
        </is>
      </c>
      <c r="J242" s="3" t="n">
        <v>197.18</v>
      </c>
      <c r="K242" s="2" t="n">
        <v>44805</v>
      </c>
      <c r="L242" s="5" t="inlineStr">
        <is>
          <t>https://storage.googleapis.com/infosimples-api-tmp-files/api/detran/pr/multas-descritivos/20221021200959/qm_6y9uhfjAjOS7T3dmfpIaiu9OqTMTm/d6b9bbcf1bb625e0bdbcfa8cbb45a1b0_0_9bk.html</t>
        </is>
      </c>
      <c r="M242" s="3" t="inlineStr">
        <is>
          <t>BDO9C88</t>
        </is>
      </c>
      <c r="N242" s="3" t="n"/>
      <c r="O242" s="3" t="n"/>
      <c r="P242" s="4">
        <f>IF(Tabela1[[#This Row],[vencimento]]="","",TEXT(Tabela1[[#This Row],[vencimento]],"mmmm"))</f>
        <v/>
      </c>
    </row>
    <row r="243" hidden="1" ht="15.75" customHeight="1" s="38" thickBot="1">
      <c r="A243" s="1" t="inlineStr">
        <is>
          <t>126200-1P 5838777</t>
        </is>
      </c>
      <c r="B243" s="2" t="n">
        <v>44819</v>
      </c>
      <c r="C243" s="3" t="inlineStr">
        <is>
          <t>74550 - Transitar veloc sup máx permitida em até 20% (Art 218, I do CTB)</t>
        </is>
      </c>
      <c r="D243" s="3" t="inlineStr">
        <is>
          <t>13h54</t>
        </is>
      </c>
      <c r="E243" s="3" t="inlineStr">
        <is>
          <t>SP 310 KM 181 METROS 350</t>
        </is>
      </c>
      <c r="F243" s="43" t="n">
        <v>104.13</v>
      </c>
      <c r="G243" s="3" t="inlineStr">
        <is>
          <t>DER - SP</t>
        </is>
      </c>
      <c r="H243" s="3" t="inlineStr">
        <is>
          <t>Notificado</t>
        </is>
      </c>
      <c r="I243" s="3" t="inlineStr">
        <is>
          <t>autuacao</t>
        </is>
      </c>
      <c r="J243" s="3" t="n">
        <v>104.13</v>
      </c>
      <c r="K243" s="3" t="n"/>
      <c r="L243" s="3" t="n"/>
      <c r="M243" s="3" t="inlineStr">
        <is>
          <t>SDP6C21</t>
        </is>
      </c>
      <c r="N243" s="3" t="inlineStr">
        <is>
          <t>LUIZ REGINALDO DE APRIGIO</t>
        </is>
      </c>
      <c r="O243" s="3" t="n"/>
      <c r="P243" s="4">
        <f>IF(Tabela1[[#This Row],[vencimento]]="","",TEXT(Tabela1[[#This Row],[vencimento]],"mmmm"))</f>
        <v/>
      </c>
    </row>
    <row r="244" ht="15.75" customHeight="1" s="38" thickBot="1">
      <c r="A244" s="1" t="inlineStr">
        <is>
          <t>126200-1Q 7173575</t>
        </is>
      </c>
      <c r="B244" s="2" t="n">
        <v>44110</v>
      </c>
      <c r="C244" s="3" t="inlineStr">
        <is>
          <t>74630 - Transitar veloc sup máx permitida em mais de 20% até 50% (Art 218, II do CTB)</t>
        </is>
      </c>
      <c r="D244" s="3" t="inlineStr">
        <is>
          <t>06h15</t>
        </is>
      </c>
      <c r="E244" s="3" t="inlineStr">
        <is>
          <t>SP 270 KM 425 METROS 200</t>
        </is>
      </c>
      <c r="F244" s="45" t="n">
        <v>156.18</v>
      </c>
      <c r="G244" s="3" t="inlineStr">
        <is>
          <t>DER - SP</t>
        </is>
      </c>
      <c r="H244" s="3" t="inlineStr">
        <is>
          <t>Notificado</t>
        </is>
      </c>
      <c r="I244" s="3" t="inlineStr">
        <is>
          <t>autuacao</t>
        </is>
      </c>
      <c r="J244" s="3" t="n">
        <v>156.18</v>
      </c>
      <c r="K244" s="3" t="n"/>
      <c r="L244" s="3" t="n"/>
      <c r="M244" s="3" t="inlineStr">
        <is>
          <t>FFW2A21</t>
        </is>
      </c>
      <c r="N244" s="3" t="n"/>
      <c r="O244" s="3" t="n"/>
      <c r="P244" s="4">
        <f>IF(Tabela1[[#This Row],[vencimento]]="","",TEXT(Tabela1[[#This Row],[vencimento]],"mmmm"))</f>
        <v/>
      </c>
    </row>
    <row r="245" hidden="1" ht="15.75" customHeight="1" s="38" thickBot="1">
      <c r="A245" s="6" t="inlineStr">
        <is>
          <t>271070-GCA1775518</t>
        </is>
      </c>
      <c r="B245" s="7" t="n">
        <v>44824</v>
      </c>
      <c r="C245" s="8" t="inlineStr">
        <is>
          <t>57030 - Deixar de conservar o veículo na faixa a ele destinada pela sinalização de regul (Art 185, I do CTB)</t>
        </is>
      </c>
      <c r="D245" s="8" t="inlineStr">
        <is>
          <t>11h42</t>
        </is>
      </c>
      <c r="E245" s="8" t="inlineStr">
        <is>
          <t>MARGINAL TIETE, PISTA EXPRESSA (AS-CB), A MENOS 161M DA PTE PR JANIO QUADROS</t>
        </is>
      </c>
      <c r="F245" s="56" t="n">
        <v>104.13</v>
      </c>
      <c r="G245" s="8" t="inlineStr">
        <is>
          <t>SAO PAULO-SP</t>
        </is>
      </c>
      <c r="H245" s="8" t="inlineStr">
        <is>
          <t>Notificado</t>
        </is>
      </c>
      <c r="I245" s="8" t="inlineStr">
        <is>
          <t>autuacao</t>
        </is>
      </c>
      <c r="J245" s="8" t="n">
        <v>104.13</v>
      </c>
      <c r="K245" s="8" t="n"/>
      <c r="L245" s="8" t="n"/>
      <c r="M245" s="8" t="inlineStr">
        <is>
          <t>SDP6C21</t>
        </is>
      </c>
      <c r="N245" s="8" t="inlineStr">
        <is>
          <t>LUIZ REGINALDO DE APRIGIO</t>
        </is>
      </c>
      <c r="O245" s="8" t="n"/>
      <c r="P245" s="4">
        <f>IF(Tabela1[[#This Row],[vencimento]]="","",TEXT(Tabela1[[#This Row],[vencimento]],"mmmm"))</f>
        <v/>
      </c>
    </row>
    <row r="1048576">
      <c r="C1048576" t="n">
        <v>1048576</v>
      </c>
    </row>
  </sheetData>
  <conditionalFormatting sqref="A1:A1048576">
    <cfRule type="duplicateValues" priority="2" dxfId="0"/>
  </conditionalFormatting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L2" r:id="rId1"/>
    <hyperlink ref="L10" r:id="rId2"/>
    <hyperlink ref="L16" r:id="rId3"/>
    <hyperlink ref="L19" r:id="rId4"/>
    <hyperlink ref="L20" r:id="rId5"/>
    <hyperlink ref="L26" r:id="rId6"/>
    <hyperlink ref="L27" r:id="rId7"/>
    <hyperlink ref="L28" r:id="rId8"/>
    <hyperlink ref="L29" r:id="rId9"/>
    <hyperlink ref="L30" r:id="rId10"/>
    <hyperlink ref="L32" r:id="rId11"/>
    <hyperlink ref="L34" r:id="rId12"/>
    <hyperlink ref="L35" r:id="rId13"/>
    <hyperlink ref="L36" r:id="rId14"/>
    <hyperlink ref="L52" r:id="rId15"/>
    <hyperlink ref="L54" r:id="rId16"/>
    <hyperlink ref="L57" r:id="rId17"/>
    <hyperlink ref="L60" r:id="rId18"/>
    <hyperlink ref="L64" r:id="rId19"/>
    <hyperlink ref="L69" r:id="rId20"/>
    <hyperlink ref="L74" r:id="rId21"/>
    <hyperlink ref="L75" r:id="rId22"/>
    <hyperlink ref="L78" r:id="rId23"/>
    <hyperlink ref="L89" r:id="rId24"/>
    <hyperlink ref="L92" r:id="rId25"/>
    <hyperlink ref="L99" r:id="rId26"/>
    <hyperlink ref="L100" r:id="rId27"/>
    <hyperlink ref="L102" r:id="rId28"/>
    <hyperlink ref="L103" r:id="rId29"/>
    <hyperlink ref="L105" r:id="rId30"/>
    <hyperlink ref="L108" r:id="rId31"/>
    <hyperlink ref="L110" r:id="rId32"/>
    <hyperlink ref="L111" r:id="rId33"/>
    <hyperlink ref="L116" r:id="rId34"/>
    <hyperlink ref="L117" r:id="rId35"/>
    <hyperlink ref="L120" r:id="rId36"/>
    <hyperlink ref="L121" r:id="rId37"/>
    <hyperlink ref="L122" r:id="rId38"/>
    <hyperlink ref="L124" r:id="rId39"/>
    <hyperlink ref="L127" r:id="rId40"/>
    <hyperlink ref="L131" r:id="rId41"/>
    <hyperlink ref="L135" r:id="rId42"/>
    <hyperlink ref="L145" r:id="rId43"/>
    <hyperlink ref="L146" r:id="rId44"/>
    <hyperlink ref="L151" r:id="rId45"/>
    <hyperlink ref="L152" r:id="rId46"/>
    <hyperlink ref="L154" r:id="rId47"/>
    <hyperlink ref="L164" r:id="rId48"/>
    <hyperlink ref="L167" r:id="rId49"/>
    <hyperlink ref="L168" r:id="rId50"/>
    <hyperlink ref="L182" r:id="rId51"/>
    <hyperlink ref="L183" r:id="rId52"/>
    <hyperlink ref="L185" r:id="rId53"/>
    <hyperlink ref="L187" r:id="rId54"/>
    <hyperlink ref="L190" r:id="rId55"/>
    <hyperlink ref="L195" r:id="rId56"/>
    <hyperlink ref="L201" r:id="rId57"/>
    <hyperlink ref="L202" r:id="rId58"/>
    <hyperlink ref="L203" r:id="rId59"/>
    <hyperlink ref="L206" r:id="rId60"/>
    <hyperlink ref="L211" r:id="rId61"/>
    <hyperlink ref="L215" r:id="rId62"/>
    <hyperlink ref="L217" r:id="rId63"/>
    <hyperlink ref="L218" r:id="rId64"/>
    <hyperlink ref="L220" r:id="rId65"/>
    <hyperlink ref="L221" r:id="rId66"/>
    <hyperlink ref="L223" r:id="rId67"/>
    <hyperlink ref="L224" r:id="rId68"/>
    <hyperlink ref="L227" r:id="rId69"/>
    <hyperlink ref="L228" r:id="rId70"/>
    <hyperlink ref="L232" r:id="rId71"/>
    <hyperlink ref="L233" r:id="rId72"/>
    <hyperlink ref="L238" r:id="rId73"/>
    <hyperlink ref="L241" r:id="rId74"/>
    <hyperlink ref="L242" r:id="rId75"/>
  </hyperlinks>
  <pageMargins left="0" right="0" top="0" bottom="0" header="0" footer="0"/>
  <pageSetup orientation="landscape" paperSize="9" scale="67" fitToHeight="0" horizontalDpi="0" verticalDpi="0"/>
  <tableParts count="1">
    <tablePart r:id="rId76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39.42578125" bestFit="1" customWidth="1" style="38" min="1" max="1"/>
    <col width="35.5703125" bestFit="1" customWidth="1" style="38" min="2" max="2"/>
    <col width="6.42578125" bestFit="1" customWidth="1" style="38" min="3" max="3"/>
    <col width="23.85546875" bestFit="1" customWidth="1" style="38" min="4" max="4"/>
    <col width="23.5703125" bestFit="1" customWidth="1" style="38" min="5" max="5"/>
    <col width="3.28515625" bestFit="1" customWidth="1" style="38" min="6" max="6"/>
    <col width="19.28515625" bestFit="1" customWidth="1" style="38" min="7" max="7"/>
    <col width="12" bestFit="1" customWidth="1" style="38" min="8" max="8"/>
    <col width="20" bestFit="1" customWidth="1" style="38" min="9" max="9"/>
    <col width="16.140625" bestFit="1" customWidth="1" style="38" min="10" max="10"/>
    <col width="16.7109375" bestFit="1" customWidth="1" style="38" min="11" max="11"/>
    <col width="33" bestFit="1" customWidth="1" style="38" min="12" max="12"/>
    <col width="18.5703125" bestFit="1" customWidth="1" style="38" min="13" max="13"/>
    <col width="12" bestFit="1" customWidth="1" style="38" min="14" max="14"/>
    <col width="28.42578125" bestFit="1" customWidth="1" style="38" min="15" max="15"/>
    <col width="28.28515625" bestFit="1" customWidth="1" style="38" min="16" max="17"/>
  </cols>
  <sheetData>
    <row r="1">
      <c r="A1" t="inlineStr">
        <is>
          <t>Razão Social / Nome</t>
        </is>
      </c>
      <c r="B1" t="inlineStr">
        <is>
          <t>Nome Fantasia / Apelido</t>
        </is>
      </c>
      <c r="C1" t="inlineStr">
        <is>
          <t>Status</t>
        </is>
      </c>
      <c r="D1" t="inlineStr">
        <is>
          <t>Bairro</t>
        </is>
      </c>
      <c r="E1" t="inlineStr">
        <is>
          <t>Município</t>
        </is>
      </c>
      <c r="F1" t="inlineStr">
        <is>
          <t>UF</t>
        </is>
      </c>
      <c r="G1" t="inlineStr">
        <is>
          <t>Número Documento</t>
        </is>
      </c>
      <c r="H1" t="inlineStr">
        <is>
          <t>RG</t>
        </is>
      </c>
      <c r="I1" t="inlineStr">
        <is>
          <t>Órgão Expedidor / UF</t>
        </is>
      </c>
      <c r="J1" t="inlineStr">
        <is>
          <t>Fone</t>
        </is>
      </c>
      <c r="K1" t="inlineStr">
        <is>
          <t>Inscrição Estadual</t>
        </is>
      </c>
      <c r="L1" t="inlineStr">
        <is>
          <t>Descrição Classe Tributária</t>
        </is>
      </c>
      <c r="M1" t="inlineStr">
        <is>
          <t>Descrição Categoria</t>
        </is>
      </c>
      <c r="N1" t="inlineStr">
        <is>
          <t>PIS</t>
        </is>
      </c>
      <c r="O1" t="inlineStr">
        <is>
          <t>Descrição Operador</t>
        </is>
      </c>
      <c r="P1" t="inlineStr">
        <is>
          <t>Tipo Pessoa (Física ou Jurídica)</t>
        </is>
      </c>
      <c r="Q1" t="inlineStr">
        <is>
          <t>Tipo Pessoa (Física ou Jurídica)</t>
        </is>
      </c>
    </row>
    <row r="2">
      <c r="A2" t="inlineStr">
        <is>
          <t>ADRIANO MARIANO DE ARAUJO</t>
        </is>
      </c>
      <c r="B2" t="inlineStr">
        <is>
          <t>ADRIANO</t>
        </is>
      </c>
      <c r="C2" t="inlineStr">
        <is>
          <t>Ativo</t>
        </is>
      </c>
      <c r="D2" t="inlineStr">
        <is>
          <t>JARDIM MARIZE</t>
        </is>
      </c>
      <c r="E2" t="inlineStr">
        <is>
          <t>ALMIRANTE TAMANDARE</t>
        </is>
      </c>
      <c r="F2" t="inlineStr">
        <is>
          <t>PR</t>
        </is>
      </c>
      <c r="G2" t="inlineStr">
        <is>
          <t>205.956.498-07</t>
        </is>
      </c>
      <c r="H2" t="inlineStr">
        <is>
          <t>00504824244</t>
        </is>
      </c>
      <c r="J2" t="inlineStr">
        <is>
          <t>41996154503</t>
        </is>
      </c>
      <c r="K2" t="inlineStr">
        <is>
          <t>ISENTO</t>
        </is>
      </c>
      <c r="L2" t="inlineStr">
        <is>
          <t>Pessoa Física s/ Classe Tributária</t>
        </is>
      </c>
      <c r="M2" t="inlineStr">
        <is>
          <t>Motoristas Proprios</t>
        </is>
      </c>
      <c r="O2" t="inlineStr">
        <is>
          <t>KAUAN FELIX</t>
        </is>
      </c>
      <c r="P2" t="inlineStr">
        <is>
          <t>FÍSICA</t>
        </is>
      </c>
      <c r="Q2" t="inlineStr">
        <is>
          <t>FÍSICA</t>
        </is>
      </c>
    </row>
    <row r="3">
      <c r="A3" t="inlineStr">
        <is>
          <t>AMARILDO PIRES DE LIMA</t>
        </is>
      </c>
      <c r="B3" t="inlineStr">
        <is>
          <t>AMARILDO PIRES DE LIMA</t>
        </is>
      </c>
      <c r="C3" t="inlineStr">
        <is>
          <t>Ativo</t>
        </is>
      </c>
      <c r="D3" t="inlineStr">
        <is>
          <t>JARDIM GUARAITUBA</t>
        </is>
      </c>
      <c r="E3" t="inlineStr">
        <is>
          <t>COLOMBO</t>
        </is>
      </c>
      <c r="F3" t="inlineStr">
        <is>
          <t>PR</t>
        </is>
      </c>
      <c r="G3" t="inlineStr">
        <is>
          <t>032.594.769-46</t>
        </is>
      </c>
      <c r="H3" t="inlineStr">
        <is>
          <t>3119998</t>
        </is>
      </c>
      <c r="I3" t="inlineStr">
        <is>
          <t>SSPSC</t>
        </is>
      </c>
      <c r="J3" t="inlineStr">
        <is>
          <t>88931217</t>
        </is>
      </c>
      <c r="K3" t="inlineStr">
        <is>
          <t>ISENTO</t>
        </is>
      </c>
      <c r="L3" t="inlineStr">
        <is>
          <t>Pessoa Jurídica - Tributação Integral</t>
        </is>
      </c>
      <c r="M3" t="inlineStr">
        <is>
          <t>Motoristas Proprios</t>
        </is>
      </c>
      <c r="N3" t="inlineStr">
        <is>
          <t>12832445510</t>
        </is>
      </c>
      <c r="O3" t="inlineStr">
        <is>
          <t>TAINARA PINA</t>
        </is>
      </c>
      <c r="P3" t="inlineStr">
        <is>
          <t>FÍSICA</t>
        </is>
      </c>
      <c r="Q3" t="inlineStr">
        <is>
          <t>FÍSICA</t>
        </is>
      </c>
    </row>
    <row r="4">
      <c r="A4" t="inlineStr">
        <is>
          <t>ANDERSON JOSE CHIQUITE DA SILVA</t>
        </is>
      </c>
      <c r="B4" t="inlineStr">
        <is>
          <t>ANDERSON JOSE CHIQUITE DA SILV</t>
        </is>
      </c>
      <c r="C4" t="inlineStr">
        <is>
          <t>Ativo</t>
        </is>
      </c>
      <c r="D4" t="inlineStr">
        <is>
          <t>VILA LUCI</t>
        </is>
      </c>
      <c r="E4" t="inlineStr">
        <is>
          <t>BOCAIUVA DO SUL</t>
        </is>
      </c>
      <c r="F4" t="inlineStr">
        <is>
          <t>PR</t>
        </is>
      </c>
      <c r="G4" t="inlineStr">
        <is>
          <t>024.102.549-42</t>
        </is>
      </c>
      <c r="H4" t="inlineStr">
        <is>
          <t>71877639</t>
        </is>
      </c>
      <c r="I4" t="inlineStr">
        <is>
          <t>SSP</t>
        </is>
      </c>
      <c r="J4" t="inlineStr">
        <is>
          <t>99266028</t>
        </is>
      </c>
      <c r="K4" t="inlineStr">
        <is>
          <t>ISENTO</t>
        </is>
      </c>
      <c r="L4" t="inlineStr">
        <is>
          <t>Pessoa Física s/ Classe Tributária</t>
        </is>
      </c>
      <c r="M4" t="inlineStr">
        <is>
          <t>Motoristas Proprios</t>
        </is>
      </c>
      <c r="N4" t="inlineStr">
        <is>
          <t>12542620484</t>
        </is>
      </c>
      <c r="O4" t="inlineStr">
        <is>
          <t>CLEBER JOSE CARDOSO</t>
        </is>
      </c>
      <c r="P4" t="inlineStr">
        <is>
          <t>FÍSICA</t>
        </is>
      </c>
      <c r="Q4" t="inlineStr">
        <is>
          <t>FÍSICA</t>
        </is>
      </c>
    </row>
    <row r="5">
      <c r="A5" t="inlineStr">
        <is>
          <t>CARLOS ALBERTO ALVES DE ARAUJO</t>
        </is>
      </c>
      <c r="B5" t="inlineStr">
        <is>
          <t>CARLINHOS</t>
        </is>
      </c>
      <c r="C5" t="inlineStr">
        <is>
          <t>Ativo</t>
        </is>
      </c>
      <c r="D5" t="inlineStr">
        <is>
          <t>VILA ANA MARIA</t>
        </is>
      </c>
      <c r="E5" t="inlineStr">
        <is>
          <t>COLOMBO</t>
        </is>
      </c>
      <c r="F5" t="inlineStr">
        <is>
          <t>PR</t>
        </is>
      </c>
      <c r="G5" t="inlineStr">
        <is>
          <t>835.197.269-04</t>
        </is>
      </c>
      <c r="H5" t="inlineStr">
        <is>
          <t>58400440</t>
        </is>
      </c>
      <c r="J5" t="inlineStr">
        <is>
          <t>00000000</t>
        </is>
      </c>
      <c r="K5" t="inlineStr">
        <is>
          <t>ISENTO</t>
        </is>
      </c>
      <c r="L5" t="inlineStr">
        <is>
          <t>Pessoa Física s/ Classe Tributária</t>
        </is>
      </c>
      <c r="M5" t="inlineStr">
        <is>
          <t>Motoristas Proprios</t>
        </is>
      </c>
      <c r="O5" t="inlineStr">
        <is>
          <t>CLEBER JOSE CARDOSO</t>
        </is>
      </c>
      <c r="P5" t="inlineStr">
        <is>
          <t>FÍSICA</t>
        </is>
      </c>
      <c r="Q5" t="inlineStr">
        <is>
          <t>FÍSICA</t>
        </is>
      </c>
    </row>
    <row r="6">
      <c r="A6" t="inlineStr">
        <is>
          <t>Carlos Roberto Jacob Filho</t>
        </is>
      </c>
      <c r="B6" t="inlineStr">
        <is>
          <t>CARLINHOS DA ENTREGA</t>
        </is>
      </c>
      <c r="C6" t="inlineStr">
        <is>
          <t>Ativo</t>
        </is>
      </c>
      <c r="D6" t="inlineStr">
        <is>
          <t>PLANTA BOM JESUS</t>
        </is>
      </c>
      <c r="E6" t="inlineStr">
        <is>
          <t>COLOMBO</t>
        </is>
      </c>
      <c r="F6" t="inlineStr">
        <is>
          <t>PR</t>
        </is>
      </c>
      <c r="G6" t="inlineStr">
        <is>
          <t>047.424.689-29</t>
        </is>
      </c>
      <c r="H6" t="inlineStr">
        <is>
          <t>64509543</t>
        </is>
      </c>
      <c r="I6" t="inlineStr">
        <is>
          <t>SESP</t>
        </is>
      </c>
      <c r="J6" t="inlineStr">
        <is>
          <t>41997301803</t>
        </is>
      </c>
      <c r="K6" t="inlineStr">
        <is>
          <t>ISENTO</t>
        </is>
      </c>
      <c r="L6" t="inlineStr">
        <is>
          <t>Pessoa Física s/ Classe Tributária</t>
        </is>
      </c>
      <c r="M6" t="inlineStr">
        <is>
          <t>Motoristas Proprios</t>
        </is>
      </c>
      <c r="N6" t="inlineStr">
        <is>
          <t>52765614408</t>
        </is>
      </c>
      <c r="O6" t="inlineStr">
        <is>
          <t>MICHELE CARDOSO</t>
        </is>
      </c>
      <c r="P6" t="inlineStr">
        <is>
          <t>FÍSICA</t>
        </is>
      </c>
      <c r="Q6" t="inlineStr">
        <is>
          <t>FÍSICA</t>
        </is>
      </c>
    </row>
    <row r="7">
      <c r="A7" t="inlineStr">
        <is>
          <t>CLAUDENIR BELIZARIO DA COSTA</t>
        </is>
      </c>
      <c r="B7" t="inlineStr">
        <is>
          <t>CLAUDENIR BELIZARIO DA COSTA</t>
        </is>
      </c>
      <c r="C7" t="inlineStr">
        <is>
          <t>Ativo</t>
        </is>
      </c>
      <c r="D7" t="inlineStr">
        <is>
          <t>CERCADINHO</t>
        </is>
      </c>
      <c r="E7" t="inlineStr">
        <is>
          <t>COLOMBO</t>
        </is>
      </c>
      <c r="F7" t="inlineStr">
        <is>
          <t>PR</t>
        </is>
      </c>
      <c r="G7" t="inlineStr">
        <is>
          <t>048.547.419-02</t>
        </is>
      </c>
      <c r="H7" t="inlineStr">
        <is>
          <t>94774160</t>
        </is>
      </c>
      <c r="I7" t="inlineStr">
        <is>
          <t>SSP</t>
        </is>
      </c>
      <c r="J7" t="inlineStr">
        <is>
          <t>96239462</t>
        </is>
      </c>
      <c r="K7" t="inlineStr">
        <is>
          <t>ISENTO</t>
        </is>
      </c>
      <c r="L7" t="inlineStr">
        <is>
          <t>Pessoa Física s/ Classe Tributária</t>
        </is>
      </c>
      <c r="M7" t="inlineStr">
        <is>
          <t>Motoristas Proprios</t>
        </is>
      </c>
      <c r="N7" t="inlineStr">
        <is>
          <t>12686877539</t>
        </is>
      </c>
      <c r="O7" t="inlineStr">
        <is>
          <t>CLEBER JOSE CARDOSO</t>
        </is>
      </c>
      <c r="P7" t="inlineStr">
        <is>
          <t>FÍSICA</t>
        </is>
      </c>
      <c r="Q7" t="inlineStr">
        <is>
          <t>FÍSICA</t>
        </is>
      </c>
    </row>
    <row r="8">
      <c r="A8" t="inlineStr">
        <is>
          <t>CLEBERTON LUIZ DE CRISTO MOREIRA</t>
        </is>
      </c>
      <c r="B8" t="inlineStr">
        <is>
          <t>CLEBERTON LUIZ DE CRISTO MOREI</t>
        </is>
      </c>
      <c r="C8" t="inlineStr">
        <is>
          <t>Ativo</t>
        </is>
      </c>
      <c r="D8" t="inlineStr">
        <is>
          <t>PLANTA SANTA TEREZA</t>
        </is>
      </c>
      <c r="E8" t="inlineStr">
        <is>
          <t>COLOMBO</t>
        </is>
      </c>
      <c r="F8" t="inlineStr">
        <is>
          <t>PR</t>
        </is>
      </c>
      <c r="G8" t="inlineStr">
        <is>
          <t>059.436.899-58</t>
        </is>
      </c>
      <c r="H8" t="inlineStr">
        <is>
          <t>99734205</t>
        </is>
      </c>
      <c r="I8" t="inlineStr">
        <is>
          <t>SSP</t>
        </is>
      </c>
      <c r="J8" t="inlineStr">
        <is>
          <t>92299624</t>
        </is>
      </c>
      <c r="K8" t="inlineStr">
        <is>
          <t>ISENTO</t>
        </is>
      </c>
      <c r="L8" t="inlineStr">
        <is>
          <t>Pessoa Física s/ Classe Tributária</t>
        </is>
      </c>
      <c r="M8" t="inlineStr">
        <is>
          <t>Motoristas Proprios</t>
        </is>
      </c>
      <c r="N8" t="inlineStr">
        <is>
          <t>20652041293</t>
        </is>
      </c>
      <c r="O8" t="inlineStr">
        <is>
          <t>CLEBER JOSE CARDOSO</t>
        </is>
      </c>
      <c r="P8" t="inlineStr">
        <is>
          <t>FÍSICA</t>
        </is>
      </c>
      <c r="Q8" t="inlineStr">
        <is>
          <t>FÍSICA</t>
        </is>
      </c>
    </row>
    <row r="9">
      <c r="A9" t="inlineStr">
        <is>
          <t>DIRCEU AFONSO MASCHIO</t>
        </is>
      </c>
      <c r="B9" t="inlineStr">
        <is>
          <t>DIRCEU AFONSO MASCHIO</t>
        </is>
      </c>
      <c r="C9" t="inlineStr">
        <is>
          <t>Ativo</t>
        </is>
      </c>
      <c r="D9" t="inlineStr">
        <is>
          <t>CAPIVARI</t>
        </is>
      </c>
      <c r="E9" t="inlineStr">
        <is>
          <t>COLOMBO</t>
        </is>
      </c>
      <c r="F9" t="inlineStr">
        <is>
          <t>PR</t>
        </is>
      </c>
      <c r="G9" t="inlineStr">
        <is>
          <t>820.647.929-53</t>
        </is>
      </c>
      <c r="H9" t="inlineStr">
        <is>
          <t>46421060</t>
        </is>
      </c>
      <c r="I9" t="inlineStr">
        <is>
          <t>SSP</t>
        </is>
      </c>
      <c r="J9" t="inlineStr">
        <is>
          <t>36566348</t>
        </is>
      </c>
      <c r="K9" t="inlineStr">
        <is>
          <t>ISENTO</t>
        </is>
      </c>
      <c r="L9" t="inlineStr">
        <is>
          <t>Pessoa Física s/ Classe Tributária</t>
        </is>
      </c>
      <c r="M9" t="inlineStr">
        <is>
          <t>Motoristas Proprios</t>
        </is>
      </c>
      <c r="N9" t="inlineStr">
        <is>
          <t>12211767089</t>
        </is>
      </c>
      <c r="O9" t="inlineStr">
        <is>
          <t>CLEBER JOSE CARDOSO</t>
        </is>
      </c>
      <c r="P9" t="inlineStr">
        <is>
          <t>FÍSICA</t>
        </is>
      </c>
      <c r="Q9" t="inlineStr">
        <is>
          <t>FÍSICA</t>
        </is>
      </c>
    </row>
    <row r="10">
      <c r="A10" t="inlineStr">
        <is>
          <t>DOUGLAS PATRICK DOS SANTOS</t>
        </is>
      </c>
      <c r="B10" t="inlineStr">
        <is>
          <t>DOUGLAS PATRICK DOS SANTOS</t>
        </is>
      </c>
      <c r="C10" t="inlineStr">
        <is>
          <t>Ativo</t>
        </is>
      </c>
      <c r="D10" t="inlineStr">
        <is>
          <t>JARDIM DAS GRAÇAS</t>
        </is>
      </c>
      <c r="E10" t="inlineStr">
        <is>
          <t>COLOMBO</t>
        </is>
      </c>
      <c r="F10" t="inlineStr">
        <is>
          <t>PR</t>
        </is>
      </c>
      <c r="G10" t="inlineStr">
        <is>
          <t>069.576.679-10</t>
        </is>
      </c>
      <c r="H10" t="inlineStr">
        <is>
          <t>103324343</t>
        </is>
      </c>
      <c r="J10" t="inlineStr">
        <is>
          <t>4130000000</t>
        </is>
      </c>
      <c r="K10" t="inlineStr">
        <is>
          <t>ISENTO</t>
        </is>
      </c>
      <c r="L10" t="inlineStr">
        <is>
          <t>Pessoa Física s/ Classe Tributária</t>
        </is>
      </c>
      <c r="M10" t="inlineStr">
        <is>
          <t>Motoristas Proprios</t>
        </is>
      </c>
      <c r="O10" t="inlineStr">
        <is>
          <t>CLEBER JOSE CARDOSO</t>
        </is>
      </c>
      <c r="P10" t="inlineStr">
        <is>
          <t>FÍSICA</t>
        </is>
      </c>
      <c r="Q10" t="inlineStr">
        <is>
          <t>FÍSICA</t>
        </is>
      </c>
    </row>
    <row r="11">
      <c r="A11" t="inlineStr">
        <is>
          <t>EDINALDO JOSE GONÇALVES DE OLIVEIRA</t>
        </is>
      </c>
      <c r="B11" t="inlineStr">
        <is>
          <t>EDINALDO JOSE GONÇALVES DE OLI</t>
        </is>
      </c>
      <c r="C11" t="inlineStr">
        <is>
          <t>Ativo</t>
        </is>
      </c>
      <c r="D11" t="inlineStr">
        <is>
          <t>JARDIM DAS GRAÇAS</t>
        </is>
      </c>
      <c r="E11" t="inlineStr">
        <is>
          <t>COLOMBO</t>
        </is>
      </c>
      <c r="F11" t="inlineStr">
        <is>
          <t>PR</t>
        </is>
      </c>
      <c r="G11" t="inlineStr">
        <is>
          <t>040.618.449-62</t>
        </is>
      </c>
      <c r="H11" t="inlineStr">
        <is>
          <t>83542462</t>
        </is>
      </c>
      <c r="I11" t="inlineStr">
        <is>
          <t>SESP PR</t>
        </is>
      </c>
      <c r="J11" t="inlineStr">
        <is>
          <t>0000000000</t>
        </is>
      </c>
      <c r="K11" t="inlineStr">
        <is>
          <t>ISENTO</t>
        </is>
      </c>
      <c r="L11" t="inlineStr">
        <is>
          <t>Pessoa Física s/ Classe Tributária</t>
        </is>
      </c>
      <c r="M11" t="inlineStr">
        <is>
          <t>Motoristas Proprios</t>
        </is>
      </c>
      <c r="O11" t="inlineStr">
        <is>
          <t>KAUAN FELIX</t>
        </is>
      </c>
      <c r="P11" t="inlineStr">
        <is>
          <t>FÍSICA</t>
        </is>
      </c>
      <c r="Q11" t="inlineStr">
        <is>
          <t>FÍSICA</t>
        </is>
      </c>
    </row>
    <row r="12">
      <c r="A12" t="inlineStr">
        <is>
          <t>ERISON JOSE DOS SANTOS</t>
        </is>
      </c>
      <c r="B12" t="inlineStr">
        <is>
          <t>ERISON JOSE DOS SANTOS</t>
        </is>
      </c>
      <c r="C12" t="inlineStr">
        <is>
          <t>Ativo</t>
        </is>
      </c>
      <c r="D12" t="inlineStr">
        <is>
          <t>BOA VISTA</t>
        </is>
      </c>
      <c r="E12" t="inlineStr">
        <is>
          <t>CURITIBA</t>
        </is>
      </c>
      <c r="F12" t="inlineStr">
        <is>
          <t>PR</t>
        </is>
      </c>
      <c r="G12" t="inlineStr">
        <is>
          <t>044.603.669-24</t>
        </is>
      </c>
      <c r="H12" t="inlineStr">
        <is>
          <t>8796052</t>
        </is>
      </c>
      <c r="I12" t="inlineStr">
        <is>
          <t>SESP</t>
        </is>
      </c>
      <c r="J12" t="inlineStr">
        <is>
          <t>32575047</t>
        </is>
      </c>
      <c r="K12" t="inlineStr">
        <is>
          <t>ISENTO</t>
        </is>
      </c>
      <c r="L12" t="inlineStr">
        <is>
          <t>Pessoa Física s/ Classe Tributária</t>
        </is>
      </c>
      <c r="M12" t="inlineStr">
        <is>
          <t>Motoristas Proprios</t>
        </is>
      </c>
      <c r="N12" t="inlineStr">
        <is>
          <t>12095642203</t>
        </is>
      </c>
      <c r="O12" t="inlineStr">
        <is>
          <t>KAUAN FELIX</t>
        </is>
      </c>
      <c r="P12" t="inlineStr">
        <is>
          <t>FÍSICA</t>
        </is>
      </c>
      <c r="Q12" t="inlineStr">
        <is>
          <t>FÍSICA</t>
        </is>
      </c>
    </row>
    <row r="13">
      <c r="A13" t="inlineStr">
        <is>
          <t>FERNANDO HENRIQUE DO NASCIMENTO</t>
        </is>
      </c>
      <c r="B13" t="inlineStr">
        <is>
          <t>FERNANDO HENRIQUE DO NASCIMENT</t>
        </is>
      </c>
      <c r="C13" t="inlineStr">
        <is>
          <t>Ativo</t>
        </is>
      </c>
      <c r="D13" t="inlineStr">
        <is>
          <t>JARDIM GUILHERMINA</t>
        </is>
      </c>
      <c r="E13" t="inlineStr">
        <is>
          <t>COLOMBO</t>
        </is>
      </c>
      <c r="F13" t="inlineStr">
        <is>
          <t>PR</t>
        </is>
      </c>
      <c r="G13" t="inlineStr">
        <is>
          <t>078.683.809-42</t>
        </is>
      </c>
      <c r="H13" t="inlineStr">
        <is>
          <t>103878446</t>
        </is>
      </c>
      <c r="I13" t="inlineStr">
        <is>
          <t>SSP</t>
        </is>
      </c>
      <c r="J13" t="inlineStr">
        <is>
          <t>98830210</t>
        </is>
      </c>
      <c r="K13" t="inlineStr">
        <is>
          <t>ISENTO</t>
        </is>
      </c>
      <c r="L13" t="inlineStr">
        <is>
          <t>Pessoa Física s/ Classe Tributária</t>
        </is>
      </c>
      <c r="M13" t="inlineStr">
        <is>
          <t>Motoristas Proprios</t>
        </is>
      </c>
      <c r="N13" t="inlineStr">
        <is>
          <t>20959486288</t>
        </is>
      </c>
      <c r="O13" t="inlineStr">
        <is>
          <t>CLEBER JOSE CARDOSO</t>
        </is>
      </c>
      <c r="P13" t="inlineStr">
        <is>
          <t>FÍSICA</t>
        </is>
      </c>
      <c r="Q13" t="inlineStr">
        <is>
          <t>FÍSICA</t>
        </is>
      </c>
    </row>
    <row r="14">
      <c r="A14" t="inlineStr">
        <is>
          <t>JEAN CLAUDIO DE SALES BARRETO</t>
        </is>
      </c>
      <c r="B14" t="inlineStr">
        <is>
          <t>JEAN</t>
        </is>
      </c>
      <c r="C14" t="inlineStr">
        <is>
          <t>Ativo</t>
        </is>
      </c>
      <c r="D14" t="inlineStr">
        <is>
          <t>GUARANI</t>
        </is>
      </c>
      <c r="E14" t="inlineStr">
        <is>
          <t>COLOMBO</t>
        </is>
      </c>
      <c r="F14" t="inlineStr">
        <is>
          <t>PR</t>
        </is>
      </c>
      <c r="G14" t="inlineStr">
        <is>
          <t>098.744.079-99</t>
        </is>
      </c>
      <c r="H14" t="inlineStr">
        <is>
          <t>124624436</t>
        </is>
      </c>
      <c r="J14" t="inlineStr">
        <is>
          <t>36211767</t>
        </is>
      </c>
      <c r="K14" t="inlineStr">
        <is>
          <t>ISENTO</t>
        </is>
      </c>
      <c r="L14" t="inlineStr">
        <is>
          <t>Pessoa Física s/ Classe Tributária</t>
        </is>
      </c>
      <c r="M14" t="inlineStr">
        <is>
          <t>Motoristas Proprios</t>
        </is>
      </c>
      <c r="O14" t="inlineStr">
        <is>
          <t>MICHELE CARDOSO</t>
        </is>
      </c>
      <c r="P14" t="inlineStr">
        <is>
          <t>FÍSICA</t>
        </is>
      </c>
      <c r="Q14" t="inlineStr">
        <is>
          <t>FÍSICA</t>
        </is>
      </c>
    </row>
    <row r="15">
      <c r="A15" t="inlineStr">
        <is>
          <t>JONAS CARDOSO DE OLIVEIRA</t>
        </is>
      </c>
      <c r="B15" t="inlineStr">
        <is>
          <t>JONAS CARDOSO DE OLIVEIRA</t>
        </is>
      </c>
      <c r="C15" t="inlineStr">
        <is>
          <t>Ativo</t>
        </is>
      </c>
      <c r="D15" t="inlineStr">
        <is>
          <t>VILA ESPERANCETA</t>
        </is>
      </c>
      <c r="E15" t="inlineStr">
        <is>
          <t>COLOMBO</t>
        </is>
      </c>
      <c r="F15" t="inlineStr">
        <is>
          <t>PR</t>
        </is>
      </c>
      <c r="G15" t="inlineStr">
        <is>
          <t>048.397.279-70</t>
        </is>
      </c>
      <c r="H15" t="inlineStr">
        <is>
          <t>78004894</t>
        </is>
      </c>
      <c r="I15" t="inlineStr">
        <is>
          <t>SESP</t>
        </is>
      </c>
      <c r="J15" t="inlineStr">
        <is>
          <t>30555184</t>
        </is>
      </c>
      <c r="K15" t="inlineStr">
        <is>
          <t>ISENTO</t>
        </is>
      </c>
      <c r="L15" t="inlineStr">
        <is>
          <t>Pessoa Física s/ Classe Tributária</t>
        </is>
      </c>
      <c r="M15" t="inlineStr">
        <is>
          <t>Motoristas Proprios</t>
        </is>
      </c>
      <c r="N15" t="inlineStr">
        <is>
          <t>12027638263</t>
        </is>
      </c>
      <c r="O15" t="inlineStr">
        <is>
          <t>CLEBER JOSE CARDOSO</t>
        </is>
      </c>
      <c r="P15" t="inlineStr">
        <is>
          <t>FÍSICA</t>
        </is>
      </c>
      <c r="Q15" t="inlineStr">
        <is>
          <t>FÍSICA</t>
        </is>
      </c>
    </row>
    <row r="16">
      <c r="A16" t="inlineStr">
        <is>
          <t>JOSE CELSO OLIVEIRA GAMA</t>
        </is>
      </c>
      <c r="B16" t="inlineStr">
        <is>
          <t>JOSE CELSO OLIVEIRA GAMA</t>
        </is>
      </c>
      <c r="C16" t="inlineStr">
        <is>
          <t>Ativo</t>
        </is>
      </c>
      <c r="D16" t="inlineStr">
        <is>
          <t>CENTRO</t>
        </is>
      </c>
      <c r="E16" t="inlineStr">
        <is>
          <t>RIO BRANCO DO SUL</t>
        </is>
      </c>
      <c r="F16" t="inlineStr">
        <is>
          <t>PR</t>
        </is>
      </c>
      <c r="G16" t="inlineStr">
        <is>
          <t>707.347.049-68</t>
        </is>
      </c>
      <c r="H16" t="inlineStr">
        <is>
          <t>44663120</t>
        </is>
      </c>
      <c r="I16" t="inlineStr">
        <is>
          <t>SESP PR</t>
        </is>
      </c>
      <c r="J16" t="inlineStr">
        <is>
          <t>99689848</t>
        </is>
      </c>
      <c r="K16" t="inlineStr">
        <is>
          <t>ISENTO</t>
        </is>
      </c>
      <c r="L16" t="inlineStr">
        <is>
          <t>Pessoa Física s/ Classe Tributária</t>
        </is>
      </c>
      <c r="M16" t="inlineStr">
        <is>
          <t>Motoristas Proprios</t>
        </is>
      </c>
      <c r="N16" t="inlineStr">
        <is>
          <t>12199065032</t>
        </is>
      </c>
      <c r="O16" t="inlineStr">
        <is>
          <t>KAUAN FELIX</t>
        </is>
      </c>
      <c r="P16" t="inlineStr">
        <is>
          <t>FÍSICA</t>
        </is>
      </c>
      <c r="Q16" t="inlineStr">
        <is>
          <t>FÍSICA</t>
        </is>
      </c>
    </row>
    <row r="17">
      <c r="A17" t="inlineStr">
        <is>
          <t>JOVENIR ALVES DOS SANTOS</t>
        </is>
      </c>
      <c r="B17" t="inlineStr">
        <is>
          <t>JOVENIR ALVES DOS SANTOS</t>
        </is>
      </c>
      <c r="C17" t="inlineStr">
        <is>
          <t>Ativo</t>
        </is>
      </c>
      <c r="D17" t="inlineStr">
        <is>
          <t>CAPIVARI</t>
        </is>
      </c>
      <c r="E17" t="inlineStr">
        <is>
          <t>COLOMBO</t>
        </is>
      </c>
      <c r="F17" t="inlineStr">
        <is>
          <t>PR</t>
        </is>
      </c>
      <c r="G17" t="inlineStr">
        <is>
          <t>696.495.709-00</t>
        </is>
      </c>
      <c r="H17" t="inlineStr">
        <is>
          <t>50874788</t>
        </is>
      </c>
      <c r="I17" t="inlineStr">
        <is>
          <t>SSP</t>
        </is>
      </c>
      <c r="J17" t="inlineStr">
        <is>
          <t>98877119</t>
        </is>
      </c>
      <c r="K17" t="inlineStr">
        <is>
          <t>ISENTO</t>
        </is>
      </c>
      <c r="L17" t="inlineStr">
        <is>
          <t>Pessoa Física s/ Classe Tributária</t>
        </is>
      </c>
      <c r="M17" t="inlineStr">
        <is>
          <t>Motoristas Proprios</t>
        </is>
      </c>
      <c r="N17" t="inlineStr">
        <is>
          <t>12298827216</t>
        </is>
      </c>
      <c r="O17" t="inlineStr">
        <is>
          <t>CLEBER JOSE CARDOSO</t>
        </is>
      </c>
      <c r="P17" t="inlineStr">
        <is>
          <t>FÍSICA</t>
        </is>
      </c>
      <c r="Q17" t="inlineStr">
        <is>
          <t>FÍSICA</t>
        </is>
      </c>
    </row>
    <row r="18">
      <c r="A18" t="inlineStr">
        <is>
          <t>KAINAN GONCALVES DOS SANTOS AMADO</t>
        </is>
      </c>
      <c r="B18" t="inlineStr">
        <is>
          <t>KAINAN GONCALVES DOS SANTOS AM</t>
        </is>
      </c>
      <c r="C18" t="inlineStr">
        <is>
          <t>Ativo</t>
        </is>
      </c>
      <c r="D18" t="inlineStr">
        <is>
          <t>JARDIM DAS GRAÇAS</t>
        </is>
      </c>
      <c r="E18" t="inlineStr">
        <is>
          <t>COLOMBO</t>
        </is>
      </c>
      <c r="F18" t="inlineStr">
        <is>
          <t>PR</t>
        </is>
      </c>
      <c r="G18" t="inlineStr">
        <is>
          <t>092.469.729-61</t>
        </is>
      </c>
      <c r="H18" t="inlineStr">
        <is>
          <t>105780672</t>
        </is>
      </c>
      <c r="I18" t="inlineStr">
        <is>
          <t>SSP</t>
        </is>
      </c>
      <c r="J18" t="inlineStr">
        <is>
          <t>41900000000</t>
        </is>
      </c>
      <c r="K18" t="inlineStr">
        <is>
          <t>ISENTO</t>
        </is>
      </c>
      <c r="L18" t="inlineStr">
        <is>
          <t>Pessoa Física s/ Classe Tributária</t>
        </is>
      </c>
      <c r="M18" t="inlineStr">
        <is>
          <t>Motoristas Proprios</t>
        </is>
      </c>
      <c r="O18" t="inlineStr">
        <is>
          <t>ANDREIA LUCIANA RODRIGUES</t>
        </is>
      </c>
      <c r="P18" t="inlineStr">
        <is>
          <t>FÍSICA</t>
        </is>
      </c>
      <c r="Q18" t="inlineStr">
        <is>
          <t>FÍSICA</t>
        </is>
      </c>
    </row>
    <row r="19">
      <c r="A19" t="inlineStr">
        <is>
          <t>LEONARDO KADARNOS</t>
        </is>
      </c>
      <c r="B19" t="inlineStr">
        <is>
          <t>LEONARDO KADARNOS</t>
        </is>
      </c>
      <c r="C19" t="inlineStr">
        <is>
          <t>Ativo</t>
        </is>
      </c>
      <c r="D19" t="inlineStr">
        <is>
          <t>VILA SÃO LUCAS</t>
        </is>
      </c>
      <c r="E19" t="inlineStr">
        <is>
          <t>COLOMBO</t>
        </is>
      </c>
      <c r="F19" t="inlineStr">
        <is>
          <t>PR</t>
        </is>
      </c>
      <c r="G19" t="inlineStr">
        <is>
          <t>357.569.009-00</t>
        </is>
      </c>
      <c r="H19" t="inlineStr">
        <is>
          <t>20818069</t>
        </is>
      </c>
      <c r="I19" t="inlineStr">
        <is>
          <t>SSP</t>
        </is>
      </c>
      <c r="J19" t="inlineStr">
        <is>
          <t>41999631987</t>
        </is>
      </c>
      <c r="K19" t="inlineStr">
        <is>
          <t>ISENTO</t>
        </is>
      </c>
      <c r="L19" t="inlineStr">
        <is>
          <t>Pessoa Física s/ Classe Tributária</t>
        </is>
      </c>
      <c r="M19" t="inlineStr">
        <is>
          <t>Motoristas Proprios</t>
        </is>
      </c>
      <c r="O19" t="inlineStr">
        <is>
          <t>CLEBER JOSE CARDOSO</t>
        </is>
      </c>
      <c r="P19" t="inlineStr">
        <is>
          <t>FÍSICA</t>
        </is>
      </c>
      <c r="Q19" t="inlineStr">
        <is>
          <t>FÍSICA</t>
        </is>
      </c>
    </row>
    <row r="20">
      <c r="A20" t="inlineStr">
        <is>
          <t>LUCAS BATISTA BUENO</t>
        </is>
      </c>
      <c r="B20" t="inlineStr">
        <is>
          <t>LUCAS BUENO</t>
        </is>
      </c>
      <c r="C20" t="inlineStr">
        <is>
          <t>Ativo</t>
        </is>
      </c>
      <c r="D20" t="inlineStr">
        <is>
          <t>VILA ANA MARIA</t>
        </is>
      </c>
      <c r="E20" t="inlineStr">
        <is>
          <t>COLOMBO</t>
        </is>
      </c>
      <c r="F20" t="inlineStr">
        <is>
          <t>PR</t>
        </is>
      </c>
      <c r="G20" t="inlineStr">
        <is>
          <t>090.381.049-28</t>
        </is>
      </c>
      <c r="H20" t="inlineStr">
        <is>
          <t>3420714</t>
        </is>
      </c>
      <c r="I20" t="inlineStr">
        <is>
          <t>SSP</t>
        </is>
      </c>
      <c r="J20" t="inlineStr">
        <is>
          <t>4136210767</t>
        </is>
      </c>
      <c r="K20" t="inlineStr">
        <is>
          <t>ISENTO</t>
        </is>
      </c>
      <c r="L20" t="inlineStr">
        <is>
          <t>Pessoa Física s/ Classe Tributária</t>
        </is>
      </c>
      <c r="M20" t="inlineStr">
        <is>
          <t>Motoristas Proprios</t>
        </is>
      </c>
      <c r="O20" t="inlineStr">
        <is>
          <t>MICHELE CARDOSO</t>
        </is>
      </c>
      <c r="P20" t="inlineStr">
        <is>
          <t>FÍSICA</t>
        </is>
      </c>
      <c r="Q20" t="inlineStr">
        <is>
          <t>FÍSICA</t>
        </is>
      </c>
    </row>
    <row r="21">
      <c r="A21" t="inlineStr">
        <is>
          <t>LUIZ FERNANDO DE MIRANDA</t>
        </is>
      </c>
      <c r="B21" t="inlineStr">
        <is>
          <t>LUIZ FERNANDO</t>
        </is>
      </c>
      <c r="C21" t="inlineStr">
        <is>
          <t>Ativo</t>
        </is>
      </c>
      <c r="D21" t="inlineStr">
        <is>
          <t>VILA ANA MARIA</t>
        </is>
      </c>
      <c r="E21" t="inlineStr">
        <is>
          <t>COLOMBO</t>
        </is>
      </c>
      <c r="F21" t="inlineStr">
        <is>
          <t>PR</t>
        </is>
      </c>
      <c r="G21" t="inlineStr">
        <is>
          <t>116.771.969-71</t>
        </is>
      </c>
      <c r="H21" t="inlineStr">
        <is>
          <t>142741598</t>
        </is>
      </c>
      <c r="J21" t="inlineStr">
        <is>
          <t>00000000</t>
        </is>
      </c>
      <c r="K21" t="inlineStr">
        <is>
          <t>ISENTO</t>
        </is>
      </c>
      <c r="L21" t="inlineStr">
        <is>
          <t>Pessoa Física s/ Classe Tributária</t>
        </is>
      </c>
      <c r="M21" t="inlineStr">
        <is>
          <t>Motoristas Proprios</t>
        </is>
      </c>
      <c r="O21" t="inlineStr">
        <is>
          <t>SUZANA SANTOS</t>
        </is>
      </c>
      <c r="P21" t="inlineStr">
        <is>
          <t>FÍSICA</t>
        </is>
      </c>
      <c r="Q21" t="inlineStr">
        <is>
          <t>FÍSICA</t>
        </is>
      </c>
    </row>
    <row r="22">
      <c r="A22" t="inlineStr">
        <is>
          <t>LUIZ REGINALDO DE APRIGIO</t>
        </is>
      </c>
      <c r="B22" t="inlineStr">
        <is>
          <t>LUIZ REGINALDO DE APRIGIO</t>
        </is>
      </c>
      <c r="C22" t="inlineStr">
        <is>
          <t>Ativo</t>
        </is>
      </c>
      <c r="D22" t="inlineStr">
        <is>
          <t>PARQUE MONTE CASTELO</t>
        </is>
      </c>
      <c r="E22" t="inlineStr">
        <is>
          <t>COLOMBO</t>
        </is>
      </c>
      <c r="F22" t="inlineStr">
        <is>
          <t>PR</t>
        </is>
      </c>
      <c r="G22" t="inlineStr">
        <is>
          <t>063.602.829-17</t>
        </is>
      </c>
      <c r="H22" t="inlineStr">
        <is>
          <t>100549751</t>
        </is>
      </c>
      <c r="I22" t="inlineStr">
        <is>
          <t>SESP</t>
        </is>
      </c>
      <c r="J22" t="inlineStr">
        <is>
          <t>41988007383</t>
        </is>
      </c>
      <c r="K22" t="inlineStr">
        <is>
          <t>ISENTO</t>
        </is>
      </c>
      <c r="L22" t="inlineStr">
        <is>
          <t>Pessoa Física s/ Classe Tributária</t>
        </is>
      </c>
      <c r="M22" t="inlineStr">
        <is>
          <t>Motoristas Proprios</t>
        </is>
      </c>
      <c r="N22" t="inlineStr">
        <is>
          <t>21818296669</t>
        </is>
      </c>
      <c r="O22" t="inlineStr">
        <is>
          <t>KAUAN FELIX</t>
        </is>
      </c>
      <c r="P22" t="inlineStr">
        <is>
          <t>FÍSICA</t>
        </is>
      </c>
      <c r="Q22" t="inlineStr">
        <is>
          <t>FÍSICA</t>
        </is>
      </c>
    </row>
    <row r="23">
      <c r="A23" t="inlineStr">
        <is>
          <t>MARCELO GESIEL BERALDO</t>
        </is>
      </c>
      <c r="B23" t="inlineStr">
        <is>
          <t>MARCELO GESIEL</t>
        </is>
      </c>
      <c r="C23" t="inlineStr">
        <is>
          <t>Ativo</t>
        </is>
      </c>
      <c r="D23" t="inlineStr">
        <is>
          <t>VILA ALTO PINHEIROS</t>
        </is>
      </c>
      <c r="E23" t="inlineStr">
        <is>
          <t>ALMIRANTE TAMANDARE</t>
        </is>
      </c>
      <c r="F23" t="inlineStr">
        <is>
          <t>PR</t>
        </is>
      </c>
      <c r="G23" t="inlineStr">
        <is>
          <t>688.363.681-15</t>
        </is>
      </c>
      <c r="H23" t="inlineStr">
        <is>
          <t>11377976</t>
        </is>
      </c>
      <c r="J23" t="inlineStr">
        <is>
          <t>000000000</t>
        </is>
      </c>
      <c r="K23" t="inlineStr">
        <is>
          <t>ISENTO</t>
        </is>
      </c>
      <c r="L23" t="inlineStr">
        <is>
          <t>Pessoa Física s/ Classe Tributária</t>
        </is>
      </c>
      <c r="M23" t="inlineStr">
        <is>
          <t>Motoristas Proprios</t>
        </is>
      </c>
      <c r="O23" t="inlineStr">
        <is>
          <t>KAUAN FELIX</t>
        </is>
      </c>
      <c r="P23" t="inlineStr">
        <is>
          <t>FÍSICA</t>
        </is>
      </c>
      <c r="Q23" t="inlineStr">
        <is>
          <t>FÍSICA</t>
        </is>
      </c>
    </row>
    <row r="24">
      <c r="A24" t="inlineStr">
        <is>
          <t>MARCELO RAFAEL PRESTES</t>
        </is>
      </c>
      <c r="B24" t="inlineStr">
        <is>
          <t>MARCELO RAFAEL PRESTES</t>
        </is>
      </c>
      <c r="C24" t="inlineStr">
        <is>
          <t>Ativo</t>
        </is>
      </c>
      <c r="D24" t="inlineStr">
        <is>
          <t>VILA ANA MARIA</t>
        </is>
      </c>
      <c r="E24" t="inlineStr">
        <is>
          <t>COLOMBO</t>
        </is>
      </c>
      <c r="F24" t="inlineStr">
        <is>
          <t>PR</t>
        </is>
      </c>
      <c r="G24" t="inlineStr">
        <is>
          <t>102.490.689-23</t>
        </is>
      </c>
      <c r="I24" t="inlineStr">
        <is>
          <t>DETRAN PR</t>
        </is>
      </c>
      <c r="J24" t="inlineStr">
        <is>
          <t>4136210767</t>
        </is>
      </c>
      <c r="K24" t="inlineStr">
        <is>
          <t>ISENTO</t>
        </is>
      </c>
      <c r="L24" t="inlineStr">
        <is>
          <t>Pessoa Física s/ Classe Tributária</t>
        </is>
      </c>
      <c r="M24" t="inlineStr">
        <is>
          <t>Motoristas Proprios</t>
        </is>
      </c>
      <c r="O24" t="inlineStr">
        <is>
          <t>TAINARA PINA</t>
        </is>
      </c>
      <c r="P24" t="inlineStr">
        <is>
          <t>FÍSICA</t>
        </is>
      </c>
      <c r="Q24" t="inlineStr">
        <is>
          <t>FÍSICA</t>
        </is>
      </c>
    </row>
    <row r="25">
      <c r="A25" t="inlineStr">
        <is>
          <t>MAURO SERGIO ESPERANCETA</t>
        </is>
      </c>
      <c r="B25" t="inlineStr">
        <is>
          <t>MAURO SERGIO ESPERANCETA</t>
        </is>
      </c>
      <c r="C25" t="inlineStr">
        <is>
          <t>Ativo</t>
        </is>
      </c>
      <c r="D25" t="inlineStr">
        <is>
          <t>JARDIM DOS EUCALIPTOS</t>
        </is>
      </c>
      <c r="E25" t="inlineStr">
        <is>
          <t>COLOMBO</t>
        </is>
      </c>
      <c r="F25" t="inlineStr">
        <is>
          <t>PR</t>
        </is>
      </c>
      <c r="G25" t="inlineStr">
        <is>
          <t>038.476.339-10</t>
        </is>
      </c>
      <c r="H25" t="inlineStr">
        <is>
          <t>89921503</t>
        </is>
      </c>
      <c r="I25" t="inlineStr">
        <is>
          <t>SSP</t>
        </is>
      </c>
      <c r="J25" t="inlineStr">
        <is>
          <t>999106928</t>
        </is>
      </c>
      <c r="K25" t="inlineStr">
        <is>
          <t>ISENTO</t>
        </is>
      </c>
      <c r="L25" t="inlineStr">
        <is>
          <t>Pessoa Física s/ Classe Tributária</t>
        </is>
      </c>
      <c r="M25" t="inlineStr">
        <is>
          <t>Motoristas Proprios</t>
        </is>
      </c>
      <c r="N25" t="inlineStr">
        <is>
          <t>12757863500</t>
        </is>
      </c>
      <c r="O25" t="inlineStr">
        <is>
          <t>KAUAN FELIX</t>
        </is>
      </c>
      <c r="P25" t="inlineStr">
        <is>
          <t>FÍSICA</t>
        </is>
      </c>
      <c r="Q25" t="inlineStr">
        <is>
          <t>FÍSICA</t>
        </is>
      </c>
    </row>
    <row r="26">
      <c r="A26" t="inlineStr">
        <is>
          <t>PAULO HENRIQUE BUENO TREVIZAN</t>
        </is>
      </c>
      <c r="B26" t="inlineStr">
        <is>
          <t>PAULO HENRIQUE BUENO TREVIZAN</t>
        </is>
      </c>
      <c r="C26" t="inlineStr">
        <is>
          <t>Ativo</t>
        </is>
      </c>
      <c r="D26" t="inlineStr">
        <is>
          <t>VILA ALTO DA CRUZ III</t>
        </is>
      </c>
      <c r="E26" t="inlineStr">
        <is>
          <t>COLOMBO</t>
        </is>
      </c>
      <c r="F26" t="inlineStr">
        <is>
          <t>PR</t>
        </is>
      </c>
      <c r="G26" t="inlineStr">
        <is>
          <t>065.770.119-07</t>
        </is>
      </c>
      <c r="H26" t="inlineStr">
        <is>
          <t>96535783</t>
        </is>
      </c>
      <c r="I26" t="inlineStr">
        <is>
          <t>SESP</t>
        </is>
      </c>
      <c r="J26" t="inlineStr">
        <is>
          <t>991138453</t>
        </is>
      </c>
      <c r="K26" t="inlineStr">
        <is>
          <t>ISENTO</t>
        </is>
      </c>
      <c r="L26" t="inlineStr">
        <is>
          <t>Pessoa Física s/ Classe Tributária</t>
        </is>
      </c>
      <c r="M26" t="inlineStr">
        <is>
          <t>Motoristas Proprios</t>
        </is>
      </c>
      <c r="N26" t="inlineStr">
        <is>
          <t>93525395350</t>
        </is>
      </c>
      <c r="O26" t="inlineStr">
        <is>
          <t>KAUAN FELIX</t>
        </is>
      </c>
      <c r="P26" t="inlineStr">
        <is>
          <t>FÍSICA</t>
        </is>
      </c>
      <c r="Q26" t="inlineStr">
        <is>
          <t>FÍSICA</t>
        </is>
      </c>
    </row>
    <row r="27">
      <c r="A27" t="inlineStr">
        <is>
          <t>PAULO HENRIQUE CAMPOS</t>
        </is>
      </c>
      <c r="B27" t="inlineStr">
        <is>
          <t>PAULO HENRIQUE CAMPOS</t>
        </is>
      </c>
      <c r="C27" t="inlineStr">
        <is>
          <t>Ativo</t>
        </is>
      </c>
      <c r="D27" t="inlineStr">
        <is>
          <t>CIDADE INDUSTRIAL</t>
        </is>
      </c>
      <c r="E27" t="inlineStr">
        <is>
          <t>CURITIBA</t>
        </is>
      </c>
      <c r="F27" t="inlineStr">
        <is>
          <t>PR</t>
        </is>
      </c>
      <c r="G27" t="inlineStr">
        <is>
          <t>082.172.179-80</t>
        </is>
      </c>
      <c r="H27" t="inlineStr">
        <is>
          <t>99635185</t>
        </is>
      </c>
      <c r="I27" t="inlineStr">
        <is>
          <t>DETRAN</t>
        </is>
      </c>
      <c r="J27" t="inlineStr">
        <is>
          <t>000000000000000</t>
        </is>
      </c>
      <c r="K27" t="inlineStr">
        <is>
          <t>ISENTO</t>
        </is>
      </c>
      <c r="L27" t="inlineStr">
        <is>
          <t>Pessoa Física s/ Classe Tributária</t>
        </is>
      </c>
      <c r="M27" t="inlineStr">
        <is>
          <t>Motoristas Proprios</t>
        </is>
      </c>
      <c r="O27" t="inlineStr">
        <is>
          <t>CLEBER JOSE CARDOSO</t>
        </is>
      </c>
      <c r="P27" t="inlineStr">
        <is>
          <t>FÍSICA</t>
        </is>
      </c>
      <c r="Q27" t="inlineStr">
        <is>
          <t>FÍSICA</t>
        </is>
      </c>
    </row>
    <row r="28">
      <c r="A28" t="inlineStr">
        <is>
          <t>PAULO SERGIO JUBATE</t>
        </is>
      </c>
      <c r="B28" t="inlineStr">
        <is>
          <t>PAULO JUBATE</t>
        </is>
      </c>
      <c r="C28" t="inlineStr">
        <is>
          <t>Ativo</t>
        </is>
      </c>
      <c r="D28" t="inlineStr">
        <is>
          <t>SERRINHA</t>
        </is>
      </c>
      <c r="E28" t="inlineStr">
        <is>
          <t>COLOMBO</t>
        </is>
      </c>
      <c r="F28" t="inlineStr">
        <is>
          <t>PR</t>
        </is>
      </c>
      <c r="G28" t="inlineStr">
        <is>
          <t>038.534.819-30</t>
        </is>
      </c>
      <c r="H28" t="inlineStr">
        <is>
          <t>89821312</t>
        </is>
      </c>
      <c r="I28" t="inlineStr">
        <is>
          <t>COLOMBO</t>
        </is>
      </c>
      <c r="J28" t="inlineStr">
        <is>
          <t>36210767</t>
        </is>
      </c>
      <c r="K28" t="inlineStr">
        <is>
          <t>ISENTO</t>
        </is>
      </c>
      <c r="L28" t="inlineStr">
        <is>
          <t>Pessoa Física s/ Classe Tributária</t>
        </is>
      </c>
      <c r="M28" t="inlineStr">
        <is>
          <t>Motoristas Proprios</t>
        </is>
      </c>
      <c r="N28" t="inlineStr">
        <is>
          <t>12755460530</t>
        </is>
      </c>
      <c r="O28" t="inlineStr">
        <is>
          <t>TAINARA PINA</t>
        </is>
      </c>
      <c r="P28" t="inlineStr">
        <is>
          <t>FÍSICA</t>
        </is>
      </c>
      <c r="Q28" t="inlineStr">
        <is>
          <t>FÍSICA</t>
        </is>
      </c>
    </row>
    <row r="29">
      <c r="A29" t="inlineStr">
        <is>
          <t>PEDRO DE AQUINO PEREIRA</t>
        </is>
      </c>
      <c r="B29" t="inlineStr">
        <is>
          <t>PEDRO DE AQUINO PEREIRA</t>
        </is>
      </c>
      <c r="C29" t="inlineStr">
        <is>
          <t>Ativo</t>
        </is>
      </c>
      <c r="D29" t="inlineStr">
        <is>
          <t>JARDIM OSASCO</t>
        </is>
      </c>
      <c r="E29" t="inlineStr">
        <is>
          <t>COLOMBO</t>
        </is>
      </c>
      <c r="F29" t="inlineStr">
        <is>
          <t>PR</t>
        </is>
      </c>
      <c r="G29" t="inlineStr">
        <is>
          <t>064.399.998-18</t>
        </is>
      </c>
      <c r="H29" t="inlineStr">
        <is>
          <t>176001700</t>
        </is>
      </c>
      <c r="I29" t="inlineStr">
        <is>
          <t>SESP SP</t>
        </is>
      </c>
      <c r="J29" t="inlineStr">
        <is>
          <t>41997482319</t>
        </is>
      </c>
      <c r="K29" t="inlineStr">
        <is>
          <t>ISENTO</t>
        </is>
      </c>
      <c r="L29" t="inlineStr">
        <is>
          <t>Pessoa Física s/ Classe Tributária</t>
        </is>
      </c>
      <c r="M29" t="inlineStr">
        <is>
          <t>Motoristas Proprios</t>
        </is>
      </c>
      <c r="O29" t="inlineStr">
        <is>
          <t>MICHELE CARDOSO</t>
        </is>
      </c>
      <c r="P29" t="inlineStr">
        <is>
          <t>FÍSICA</t>
        </is>
      </c>
      <c r="Q29" t="inlineStr">
        <is>
          <t>FÍSICA</t>
        </is>
      </c>
    </row>
    <row r="30">
      <c r="A30" t="inlineStr">
        <is>
          <t>PEDRO OSIRES BELLO JUNIOR</t>
        </is>
      </c>
      <c r="B30" t="inlineStr">
        <is>
          <t>PEDRO OSIRES BELLO JUNIOR</t>
        </is>
      </c>
      <c r="C30" t="inlineStr">
        <is>
          <t>Ativo</t>
        </is>
      </c>
      <c r="D30" t="inlineStr">
        <is>
          <t>Palmital</t>
        </is>
      </c>
      <c r="E30" t="inlineStr">
        <is>
          <t>BOCAIUVA DO SUL</t>
        </is>
      </c>
      <c r="F30" t="inlineStr">
        <is>
          <t>PR</t>
        </is>
      </c>
      <c r="G30" t="inlineStr">
        <is>
          <t>045.973.229-30</t>
        </is>
      </c>
      <c r="H30" t="inlineStr">
        <is>
          <t>85429884</t>
        </is>
      </c>
      <c r="I30" t="inlineStr">
        <is>
          <t>SESP</t>
        </is>
      </c>
      <c r="J30" t="inlineStr">
        <is>
          <t>988718364</t>
        </is>
      </c>
      <c r="K30" t="inlineStr">
        <is>
          <t>ISENTO</t>
        </is>
      </c>
      <c r="L30" t="inlineStr">
        <is>
          <t>Pessoa Física s/ Classe Tributária</t>
        </is>
      </c>
      <c r="M30" t="inlineStr">
        <is>
          <t>Motoristas Proprios</t>
        </is>
      </c>
      <c r="N30" t="inlineStr">
        <is>
          <t>96352415805</t>
        </is>
      </c>
      <c r="O30" t="inlineStr">
        <is>
          <t>CLEBER JOSE CARDOSO</t>
        </is>
      </c>
      <c r="P30" t="inlineStr">
        <is>
          <t>FÍSICA</t>
        </is>
      </c>
      <c r="Q30" t="inlineStr">
        <is>
          <t>FÍSICA</t>
        </is>
      </c>
    </row>
    <row r="31">
      <c r="A31" t="inlineStr">
        <is>
          <t>REGINALDO VIEIRA DE CAMPOS JUNIOR</t>
        </is>
      </c>
      <c r="B31" t="inlineStr">
        <is>
          <t>REGINALDO VIEIRA</t>
        </is>
      </c>
      <c r="C31" t="inlineStr">
        <is>
          <t>Ativo</t>
        </is>
      </c>
      <c r="D31" t="inlineStr">
        <is>
          <t>VILA MARIA DO ROSÁRIO</t>
        </is>
      </c>
      <c r="E31" t="inlineStr">
        <is>
          <t>COLOMBO</t>
        </is>
      </c>
      <c r="F31" t="inlineStr">
        <is>
          <t>PR</t>
        </is>
      </c>
      <c r="G31" t="inlineStr">
        <is>
          <t>092.005.539-74</t>
        </is>
      </c>
      <c r="H31" t="inlineStr">
        <is>
          <t>12752776-8</t>
        </is>
      </c>
      <c r="J31" t="inlineStr">
        <is>
          <t>36210767</t>
        </is>
      </c>
      <c r="K31" t="inlineStr">
        <is>
          <t>9053032793</t>
        </is>
      </c>
      <c r="L31" t="inlineStr">
        <is>
          <t>Pessoa Física s/ Classe Tributária</t>
        </is>
      </c>
      <c r="M31" t="inlineStr">
        <is>
          <t>Motoristas Proprios</t>
        </is>
      </c>
      <c r="N31" t="inlineStr">
        <is>
          <t>13189523516</t>
        </is>
      </c>
      <c r="O31" t="inlineStr">
        <is>
          <t>TAINARA PINA</t>
        </is>
      </c>
      <c r="P31" t="inlineStr">
        <is>
          <t>FÍSICA</t>
        </is>
      </c>
      <c r="Q31" t="inlineStr">
        <is>
          <t>FÍSICA</t>
        </is>
      </c>
    </row>
    <row r="32">
      <c r="A32" t="inlineStr">
        <is>
          <t>VALTER FERREIRA DE LIMA</t>
        </is>
      </c>
      <c r="B32" t="inlineStr">
        <is>
          <t>VALTER FERREIRA DE LIMA</t>
        </is>
      </c>
      <c r="C32" t="inlineStr">
        <is>
          <t>Ativo</t>
        </is>
      </c>
      <c r="D32" t="inlineStr">
        <is>
          <t>JARDIM ALVORADA</t>
        </is>
      </c>
      <c r="E32" t="inlineStr">
        <is>
          <t>COLOMBO</t>
        </is>
      </c>
      <c r="F32" t="inlineStr">
        <is>
          <t>PR</t>
        </is>
      </c>
      <c r="G32" t="inlineStr">
        <is>
          <t>031.312.719-06</t>
        </is>
      </c>
      <c r="H32" t="inlineStr">
        <is>
          <t>792425118</t>
        </is>
      </c>
      <c r="I32" t="inlineStr">
        <is>
          <t>SESP</t>
        </is>
      </c>
      <c r="J32" t="inlineStr">
        <is>
          <t>4191138453</t>
        </is>
      </c>
      <c r="K32" t="inlineStr">
        <is>
          <t>ISENTO</t>
        </is>
      </c>
      <c r="L32" t="inlineStr">
        <is>
          <t>Pessoa Física s/ Classe Tributária</t>
        </is>
      </c>
      <c r="M32" t="inlineStr">
        <is>
          <t>Motoristas Proprios</t>
        </is>
      </c>
      <c r="N32" t="inlineStr">
        <is>
          <t>60474456076</t>
        </is>
      </c>
      <c r="O32" t="inlineStr">
        <is>
          <t>CLEBER JOSE CARDOSO</t>
        </is>
      </c>
      <c r="P32" t="inlineStr">
        <is>
          <t>FÍSICA</t>
        </is>
      </c>
      <c r="Q32" t="inlineStr">
        <is>
          <t>FÍSICA</t>
        </is>
      </c>
    </row>
    <row r="33">
      <c r="A33" t="inlineStr">
        <is>
          <t>VANDEMIR FERNANDES DOS SANTOS</t>
        </is>
      </c>
      <c r="B33" t="inlineStr">
        <is>
          <t>VANDEMIR FERNANDES DOS SANTOS</t>
        </is>
      </c>
      <c r="C33" t="inlineStr">
        <is>
          <t>Ativo</t>
        </is>
      </c>
      <c r="D33" t="inlineStr">
        <is>
          <t>Centro</t>
        </is>
      </c>
      <c r="E33" t="inlineStr">
        <is>
          <t>BOCAIUVA DO SUL</t>
        </is>
      </c>
      <c r="F33" t="inlineStr">
        <is>
          <t>PR</t>
        </is>
      </c>
      <c r="G33" t="inlineStr">
        <is>
          <t>044.727.989-05</t>
        </is>
      </c>
      <c r="H33" t="inlineStr">
        <is>
          <t>85517643</t>
        </is>
      </c>
      <c r="I33" t="inlineStr">
        <is>
          <t>SESP</t>
        </is>
      </c>
      <c r="J33" t="inlineStr">
        <is>
          <t>4199999999</t>
        </is>
      </c>
      <c r="K33" t="inlineStr">
        <is>
          <t>ISENTO</t>
        </is>
      </c>
      <c r="L33" t="inlineStr">
        <is>
          <t>Pessoa Física s/ Classe Tributária</t>
        </is>
      </c>
      <c r="M33" t="inlineStr">
        <is>
          <t>Motoristas Proprios</t>
        </is>
      </c>
      <c r="N33" t="inlineStr">
        <is>
          <t>42083898382</t>
        </is>
      </c>
      <c r="O33" t="inlineStr">
        <is>
          <t>KAUAN FELIX</t>
        </is>
      </c>
      <c r="P33" t="inlineStr">
        <is>
          <t>FÍSICA</t>
        </is>
      </c>
      <c r="Q33" t="inlineStr">
        <is>
          <t>FÍSICA</t>
        </is>
      </c>
    </row>
    <row r="34">
      <c r="A34" t="inlineStr">
        <is>
          <t>VILMAR FERNANDES DOS SANTOS</t>
        </is>
      </c>
      <c r="B34" t="inlineStr">
        <is>
          <t>VILMAR FERNANDES DOS SANTOS</t>
        </is>
      </c>
      <c r="C34" t="inlineStr">
        <is>
          <t>Ativo</t>
        </is>
      </c>
      <c r="D34" t="inlineStr">
        <is>
          <t>JARDIM BOA VISTA</t>
        </is>
      </c>
      <c r="E34" t="inlineStr">
        <is>
          <t>CURITIBA</t>
        </is>
      </c>
      <c r="F34" t="inlineStr">
        <is>
          <t>PR</t>
        </is>
      </c>
      <c r="G34" t="inlineStr">
        <is>
          <t>019.874.279-71</t>
        </is>
      </c>
      <c r="H34" t="inlineStr">
        <is>
          <t>59754661</t>
        </is>
      </c>
      <c r="I34" t="inlineStr">
        <is>
          <t>SSP</t>
        </is>
      </c>
      <c r="J34" t="inlineStr">
        <is>
          <t>96516473</t>
        </is>
      </c>
      <c r="K34" t="inlineStr">
        <is>
          <t>ISENTO</t>
        </is>
      </c>
      <c r="L34" t="inlineStr">
        <is>
          <t>Pessoa Física s/ Classe Tributária</t>
        </is>
      </c>
      <c r="M34" t="inlineStr">
        <is>
          <t>Motoristas Proprios</t>
        </is>
      </c>
      <c r="N34" t="inlineStr">
        <is>
          <t>12700500514</t>
        </is>
      </c>
      <c r="O34" t="inlineStr">
        <is>
          <t>TAINARA PINA</t>
        </is>
      </c>
      <c r="P34" t="inlineStr">
        <is>
          <t>FÍSICA</t>
        </is>
      </c>
      <c r="Q34" t="inlineStr">
        <is>
          <t>FÍSICA</t>
        </is>
      </c>
    </row>
    <row r="35">
      <c r="A35" t="inlineStr">
        <is>
          <t>WELLINGTON MINELI DE FRANCA</t>
        </is>
      </c>
      <c r="B35" t="inlineStr">
        <is>
          <t>WELLINGTON MINELI DE FRANCA</t>
        </is>
      </c>
      <c r="C35" t="inlineStr">
        <is>
          <t>Ativo</t>
        </is>
      </c>
      <c r="D35" t="inlineStr">
        <is>
          <t>JARDIM UIRAPURU</t>
        </is>
      </c>
      <c r="E35" t="inlineStr">
        <is>
          <t>COLOMBO</t>
        </is>
      </c>
      <c r="F35" t="inlineStr">
        <is>
          <t>PR</t>
        </is>
      </c>
      <c r="G35" t="inlineStr">
        <is>
          <t>073.080.569-70</t>
        </is>
      </c>
      <c r="H35" t="inlineStr">
        <is>
          <t>97324212</t>
        </is>
      </c>
      <c r="I35" t="inlineStr">
        <is>
          <t>SSP</t>
        </is>
      </c>
      <c r="J35" t="inlineStr">
        <is>
          <t>95925155</t>
        </is>
      </c>
      <c r="K35" t="inlineStr">
        <is>
          <t>ISENTO</t>
        </is>
      </c>
      <c r="L35" t="inlineStr">
        <is>
          <t>Pessoa Física s/ Classe Tributária</t>
        </is>
      </c>
      <c r="M35" t="inlineStr">
        <is>
          <t>Motoristas Proprios</t>
        </is>
      </c>
      <c r="N35" t="inlineStr">
        <is>
          <t>20023000354</t>
        </is>
      </c>
      <c r="O35" t="inlineStr">
        <is>
          <t>CLEBER JOSE CARDOSO</t>
        </is>
      </c>
      <c r="P35" t="inlineStr">
        <is>
          <t>FÍSICA</t>
        </is>
      </c>
      <c r="Q35" t="inlineStr">
        <is>
          <t>FÍSICA</t>
        </is>
      </c>
    </row>
    <row r="36">
      <c r="A36" t="inlineStr">
        <is>
          <t>WUELLYTON LUIS ALVES</t>
        </is>
      </c>
      <c r="B36" t="inlineStr">
        <is>
          <t>WUELLYTON</t>
        </is>
      </c>
      <c r="C36" t="inlineStr">
        <is>
          <t>Ativo</t>
        </is>
      </c>
      <c r="D36" t="inlineStr">
        <is>
          <t>JARDIM GUARAITUBA</t>
        </is>
      </c>
      <c r="E36" t="inlineStr">
        <is>
          <t>COLOMBO</t>
        </is>
      </c>
      <c r="F36" t="inlineStr">
        <is>
          <t>PR</t>
        </is>
      </c>
      <c r="G36" t="inlineStr">
        <is>
          <t>057.422.289-88</t>
        </is>
      </c>
      <c r="H36" t="inlineStr">
        <is>
          <t>9083862</t>
        </is>
      </c>
      <c r="I36" t="inlineStr">
        <is>
          <t>SESP</t>
        </is>
      </c>
      <c r="J36" t="inlineStr">
        <is>
          <t>4199999999</t>
        </is>
      </c>
      <c r="K36" t="inlineStr">
        <is>
          <t>ISENTO</t>
        </is>
      </c>
      <c r="L36" t="inlineStr">
        <is>
          <t>Pessoa Física s/ Classe Tributária</t>
        </is>
      </c>
      <c r="M36" t="inlineStr">
        <is>
          <t>Motoristas Proprios</t>
        </is>
      </c>
      <c r="N36" t="inlineStr">
        <is>
          <t>51020744212</t>
        </is>
      </c>
      <c r="O36" t="inlineStr">
        <is>
          <t>KAUAN FELIX</t>
        </is>
      </c>
      <c r="P36" t="inlineStr">
        <is>
          <t>FÍSICA</t>
        </is>
      </c>
      <c r="Q36" t="inlineStr">
        <is>
          <t>FÍSICA</t>
        </is>
      </c>
    </row>
    <row r="37">
      <c r="B37" t="n">
        <v>35</v>
      </c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O13" sqref="O13"/>
    </sheetView>
  </sheetViews>
  <sheetFormatPr baseColWidth="8" defaultRowHeight="15"/>
  <cols>
    <col width="18.7109375" bestFit="1" customWidth="1" style="38" min="1" max="1"/>
    <col width="10.5703125" customWidth="1" style="11" min="2" max="2"/>
    <col width="10.7109375" bestFit="1" customWidth="1" style="38" min="3" max="3"/>
    <col width="12.5703125" customWidth="1" style="57" min="6" max="6"/>
    <col width="12.7109375" customWidth="1" style="57" min="9" max="9"/>
    <col width="10.7109375" bestFit="1" customWidth="1" style="38" min="10" max="12"/>
  </cols>
  <sheetData>
    <row r="1" ht="15.75" customHeight="1" s="38" thickBot="1">
      <c r="A1" s="12" t="inlineStr">
        <is>
          <t>auto</t>
        </is>
      </c>
      <c r="B1" s="10" t="inlineStr">
        <is>
          <t>data</t>
        </is>
      </c>
      <c r="C1" s="12" t="inlineStr">
        <is>
          <t>descricao</t>
        </is>
      </c>
      <c r="D1" s="12" t="inlineStr">
        <is>
          <t>hora</t>
        </is>
      </c>
      <c r="E1" s="12" t="inlineStr">
        <is>
          <t>local</t>
        </is>
      </c>
      <c r="F1" s="58" t="inlineStr">
        <is>
          <t>normalizado_valor</t>
        </is>
      </c>
      <c r="G1" s="12" t="inlineStr">
        <is>
          <t>orgao</t>
        </is>
      </c>
      <c r="H1" s="12" t="inlineStr">
        <is>
          <t>situacao</t>
        </is>
      </c>
      <c r="I1" s="58" t="inlineStr">
        <is>
          <t>valor</t>
        </is>
      </c>
      <c r="J1" s="12" t="inlineStr">
        <is>
          <t>vencimento</t>
        </is>
      </c>
      <c r="K1" s="12" t="inlineStr">
        <is>
          <t>site_receipt</t>
        </is>
      </c>
      <c r="L1" s="12" t="inlineStr">
        <is>
          <t>placa</t>
        </is>
      </c>
    </row>
    <row r="2">
      <c r="A2">
        <f t="array" ref="A2:A245">_xlfn.UNIQUE(Tabela1[auto])</f>
        <v/>
      </c>
      <c r="B2" s="11">
        <f>VLOOKUP($A2,DADOS!$A:$N,2,FALSE)</f>
        <v/>
      </c>
      <c r="C2" s="11">
        <f>VLOOKUP($A2,DADOS!$A:$N,3,FALSE)</f>
        <v/>
      </c>
      <c r="D2" s="11">
        <f>VLOOKUP($A2,DADOS!$A:$N,4,FALSE)</f>
        <v/>
      </c>
      <c r="E2" s="11">
        <f>VLOOKUP($A2,DADOS!$A:$N,5,FALSE)</f>
        <v/>
      </c>
      <c r="F2" s="57">
        <f>VLOOKUP($A2,DADOS!$A:$N,6,FALSE)</f>
        <v/>
      </c>
      <c r="G2" s="11">
        <f>VLOOKUP($A2,DADOS!$A:$N,7,FALSE)</f>
        <v/>
      </c>
      <c r="H2" s="11">
        <f>VLOOKUP($A2,DADOS!$A:$N,8,FALSE)</f>
        <v/>
      </c>
      <c r="I2" s="57">
        <f>VLOOKUP($A2,DADOS!$A:$N,10,FALSE)</f>
        <v/>
      </c>
      <c r="J2" s="11">
        <f>VLOOKUP($A2,DADOS!$A:$N,11,FALSE)</f>
        <v/>
      </c>
      <c r="K2">
        <f>VLOOKUP($A2,DADOS!$A:$N,12,FALSE)</f>
        <v/>
      </c>
      <c r="L2" s="11">
        <f>VLOOKUP($A2,DADOS!$A:$N,13,FALSE)</f>
        <v/>
      </c>
    </row>
    <row r="3">
      <c r="A3" t="inlineStr">
        <is>
          <t>262510-N001188391</t>
        </is>
      </c>
      <c r="B3" s="11">
        <f>VLOOKUP($A3,DADOS!$A:$N,2,FALSE)</f>
        <v/>
      </c>
      <c r="C3" s="11">
        <f>VLOOKUP($A3,DADOS!$A:$N,3,FALSE)</f>
        <v/>
      </c>
      <c r="D3" s="11">
        <f>VLOOKUP($A3,DADOS!$A:$N,4,FALSE)</f>
        <v/>
      </c>
      <c r="E3" s="11">
        <f>VLOOKUP($A3,DADOS!$A:$N,5,FALSE)</f>
        <v/>
      </c>
      <c r="F3" s="57">
        <f>VLOOKUP($A3,DADOS!$A:$N,6,FALSE)</f>
        <v/>
      </c>
      <c r="G3" s="11">
        <f>VLOOKUP($A3,DADOS!$A:$N,7,FALSE)</f>
        <v/>
      </c>
      <c r="H3" s="11">
        <f>VLOOKUP($A3,DADOS!$A:$N,8,FALSE)</f>
        <v/>
      </c>
      <c r="I3" s="57">
        <f>VLOOKUP($A3,DADOS!$A:$N,10,FALSE)</f>
        <v/>
      </c>
      <c r="J3" s="11">
        <f>VLOOKUP($A3,DADOS!$A:$N,11,FALSE)</f>
        <v/>
      </c>
      <c r="K3">
        <f>VLOOKUP($A3,DADOS!$A:$N,12,FALSE)</f>
        <v/>
      </c>
      <c r="L3" s="11">
        <f>VLOOKUP($A3,DADOS!$A:$N,13,FALSE)</f>
        <v/>
      </c>
    </row>
    <row r="4">
      <c r="A4" t="inlineStr">
        <is>
          <t>271510-G480558854</t>
        </is>
      </c>
      <c r="B4" s="11">
        <f>VLOOKUP($A4,DADOS!$A:$N,2,FALSE)</f>
        <v/>
      </c>
      <c r="C4" s="11">
        <f>VLOOKUP($A4,DADOS!$A:$N,3,FALSE)</f>
        <v/>
      </c>
      <c r="D4" s="11">
        <f>VLOOKUP($A4,DADOS!$A:$N,4,FALSE)</f>
        <v/>
      </c>
      <c r="E4" s="11">
        <f>VLOOKUP($A4,DADOS!$A:$N,5,FALSE)</f>
        <v/>
      </c>
      <c r="F4" s="57">
        <f>VLOOKUP($A4,DADOS!$A:$N,6,FALSE)</f>
        <v/>
      </c>
      <c r="G4" s="11">
        <f>VLOOKUP($A4,DADOS!$A:$N,7,FALSE)</f>
        <v/>
      </c>
      <c r="H4" s="11">
        <f>VLOOKUP($A4,DADOS!$A:$N,8,FALSE)</f>
        <v/>
      </c>
      <c r="I4" s="57">
        <f>VLOOKUP($A4,DADOS!$A:$N,10,FALSE)</f>
        <v/>
      </c>
      <c r="J4" s="11">
        <f>VLOOKUP($A4,DADOS!$A:$N,11,FALSE)</f>
        <v/>
      </c>
      <c r="K4">
        <f>VLOOKUP($A4,DADOS!$A:$N,12,FALSE)</f>
        <v/>
      </c>
      <c r="L4" s="11">
        <f>VLOOKUP($A4,DADOS!$A:$N,13,FALSE)</f>
        <v/>
      </c>
    </row>
    <row r="5">
      <c r="A5" t="inlineStr">
        <is>
          <t>262510-N001289201</t>
        </is>
      </c>
      <c r="B5" s="11">
        <f>VLOOKUP($A5,DADOS!$A:$N,2,FALSE)</f>
        <v/>
      </c>
      <c r="C5" s="11">
        <f>VLOOKUP($A5,DADOS!$A:$N,3,FALSE)</f>
        <v/>
      </c>
      <c r="D5" s="11">
        <f>VLOOKUP($A5,DADOS!$A:$N,4,FALSE)</f>
        <v/>
      </c>
      <c r="E5" s="11">
        <f>VLOOKUP($A5,DADOS!$A:$N,5,FALSE)</f>
        <v/>
      </c>
      <c r="F5" s="57">
        <f>VLOOKUP($A5,DADOS!$A:$N,6,FALSE)</f>
        <v/>
      </c>
      <c r="G5" s="11">
        <f>VLOOKUP($A5,DADOS!$A:$N,7,FALSE)</f>
        <v/>
      </c>
      <c r="H5" s="11">
        <f>VLOOKUP($A5,DADOS!$A:$N,8,FALSE)</f>
        <v/>
      </c>
      <c r="I5" s="57">
        <f>VLOOKUP($A5,DADOS!$A:$N,10,FALSE)</f>
        <v/>
      </c>
      <c r="J5" s="11">
        <f>VLOOKUP($A5,DADOS!$A:$N,11,FALSE)</f>
        <v/>
      </c>
      <c r="K5">
        <f>VLOOKUP($A5,DADOS!$A:$N,12,FALSE)</f>
        <v/>
      </c>
      <c r="L5" s="11">
        <f>VLOOKUP($A5,DADOS!$A:$N,13,FALSE)</f>
        <v/>
      </c>
    </row>
    <row r="6">
      <c r="A6" t="inlineStr">
        <is>
          <t>271070-GCA1759133</t>
        </is>
      </c>
      <c r="B6" s="11">
        <f>VLOOKUP($A6,DADOS!$A:$N,2,FALSE)</f>
        <v/>
      </c>
      <c r="C6" s="11">
        <f>VLOOKUP($A6,DADOS!$A:$N,3,FALSE)</f>
        <v/>
      </c>
      <c r="D6" s="11">
        <f>VLOOKUP($A6,DADOS!$A:$N,4,FALSE)</f>
        <v/>
      </c>
      <c r="E6" s="11">
        <f>VLOOKUP($A6,DADOS!$A:$N,5,FALSE)</f>
        <v/>
      </c>
      <c r="F6" s="57">
        <f>VLOOKUP($A6,DADOS!$A:$N,6,FALSE)</f>
        <v/>
      </c>
      <c r="G6" s="11">
        <f>VLOOKUP($A6,DADOS!$A:$N,7,FALSE)</f>
        <v/>
      </c>
      <c r="H6" s="11">
        <f>VLOOKUP($A6,DADOS!$A:$N,8,FALSE)</f>
        <v/>
      </c>
      <c r="I6" s="57">
        <f>VLOOKUP($A6,DADOS!$A:$N,10,FALSE)</f>
        <v/>
      </c>
      <c r="J6" s="11">
        <f>VLOOKUP($A6,DADOS!$A:$N,11,FALSE)</f>
        <v/>
      </c>
      <c r="K6">
        <f>VLOOKUP($A6,DADOS!$A:$N,12,FALSE)</f>
        <v/>
      </c>
      <c r="L6" s="11">
        <f>VLOOKUP($A6,DADOS!$A:$N,13,FALSE)</f>
        <v/>
      </c>
    </row>
    <row r="7">
      <c r="A7" t="inlineStr">
        <is>
          <t>262510-N001293551</t>
        </is>
      </c>
      <c r="B7" s="11">
        <f>VLOOKUP($A7,DADOS!$A:$N,2,FALSE)</f>
        <v/>
      </c>
      <c r="C7" s="11">
        <f>VLOOKUP($A7,DADOS!$A:$N,3,FALSE)</f>
        <v/>
      </c>
      <c r="D7" s="11">
        <f>VLOOKUP($A7,DADOS!$A:$N,4,FALSE)</f>
        <v/>
      </c>
      <c r="E7" s="11">
        <f>VLOOKUP($A7,DADOS!$A:$N,5,FALSE)</f>
        <v/>
      </c>
      <c r="F7" s="57">
        <f>VLOOKUP($A7,DADOS!$A:$N,6,FALSE)</f>
        <v/>
      </c>
      <c r="G7" s="11">
        <f>VLOOKUP($A7,DADOS!$A:$N,7,FALSE)</f>
        <v/>
      </c>
      <c r="H7" s="11">
        <f>VLOOKUP($A7,DADOS!$A:$N,8,FALSE)</f>
        <v/>
      </c>
      <c r="I7" s="57">
        <f>VLOOKUP($A7,DADOS!$A:$N,10,FALSE)</f>
        <v/>
      </c>
      <c r="J7" s="11">
        <f>VLOOKUP($A7,DADOS!$A:$N,11,FALSE)</f>
        <v/>
      </c>
      <c r="K7">
        <f>VLOOKUP($A7,DADOS!$A:$N,12,FALSE)</f>
        <v/>
      </c>
      <c r="L7" s="11">
        <f>VLOOKUP($A7,DADOS!$A:$N,13,FALSE)</f>
        <v/>
      </c>
    </row>
    <row r="8">
      <c r="A8" t="inlineStr">
        <is>
          <t>262510-N001307341</t>
        </is>
      </c>
      <c r="B8" s="11">
        <f>VLOOKUP($A8,DADOS!$A:$N,2,FALSE)</f>
        <v/>
      </c>
      <c r="C8" s="11">
        <f>VLOOKUP($A8,DADOS!$A:$N,3,FALSE)</f>
        <v/>
      </c>
      <c r="D8" s="11">
        <f>VLOOKUP($A8,DADOS!$A:$N,4,FALSE)</f>
        <v/>
      </c>
      <c r="E8" s="11">
        <f>VLOOKUP($A8,DADOS!$A:$N,5,FALSE)</f>
        <v/>
      </c>
      <c r="F8" s="57">
        <f>VLOOKUP($A8,DADOS!$A:$N,6,FALSE)</f>
        <v/>
      </c>
      <c r="G8" s="11">
        <f>VLOOKUP($A8,DADOS!$A:$N,7,FALSE)</f>
        <v/>
      </c>
      <c r="H8" s="11">
        <f>VLOOKUP($A8,DADOS!$A:$N,8,FALSE)</f>
        <v/>
      </c>
      <c r="I8" s="57">
        <f>VLOOKUP($A8,DADOS!$A:$N,10,FALSE)</f>
        <v/>
      </c>
      <c r="J8" s="11">
        <f>VLOOKUP($A8,DADOS!$A:$N,11,FALSE)</f>
        <v/>
      </c>
      <c r="K8">
        <f>VLOOKUP($A8,DADOS!$A:$N,12,FALSE)</f>
        <v/>
      </c>
      <c r="L8" s="11">
        <f>VLOOKUP($A8,DADOS!$A:$N,13,FALSE)</f>
        <v/>
      </c>
    </row>
    <row r="9">
      <c r="A9" t="inlineStr">
        <is>
          <t>126200-1W 8490501</t>
        </is>
      </c>
      <c r="B9" s="11">
        <f>VLOOKUP($A9,DADOS!$A:$N,2,FALSE)</f>
        <v/>
      </c>
      <c r="C9" s="11">
        <f>VLOOKUP($A9,DADOS!$A:$N,3,FALSE)</f>
        <v/>
      </c>
      <c r="D9" s="11">
        <f>VLOOKUP($A9,DADOS!$A:$N,4,FALSE)</f>
        <v/>
      </c>
      <c r="E9" s="11">
        <f>VLOOKUP($A9,DADOS!$A:$N,5,FALSE)</f>
        <v/>
      </c>
      <c r="F9" s="57">
        <f>VLOOKUP($A9,DADOS!$A:$N,6,FALSE)</f>
        <v/>
      </c>
      <c r="G9" s="11">
        <f>VLOOKUP($A9,DADOS!$A:$N,7,FALSE)</f>
        <v/>
      </c>
      <c r="H9" s="11">
        <f>VLOOKUP($A9,DADOS!$A:$N,8,FALSE)</f>
        <v/>
      </c>
      <c r="I9" s="57">
        <f>VLOOKUP($A9,DADOS!$A:$N,10,FALSE)</f>
        <v/>
      </c>
      <c r="J9" s="11">
        <f>VLOOKUP($A9,DADOS!$A:$N,11,FALSE)</f>
        <v/>
      </c>
      <c r="K9">
        <f>VLOOKUP($A9,DADOS!$A:$N,12,FALSE)</f>
        <v/>
      </c>
      <c r="L9" s="11">
        <f>VLOOKUP($A9,DADOS!$A:$N,13,FALSE)</f>
        <v/>
      </c>
    </row>
    <row r="10">
      <c r="A10" t="inlineStr">
        <is>
          <t>116100-T000064909</t>
        </is>
      </c>
      <c r="B10" s="11">
        <f>VLOOKUP($A10,DADOS!$A:$N,2,FALSE)</f>
        <v/>
      </c>
      <c r="C10" s="11">
        <f>VLOOKUP($A10,DADOS!$A:$N,3,FALSE)</f>
        <v/>
      </c>
      <c r="D10" s="11">
        <f>VLOOKUP($A10,DADOS!$A:$N,4,FALSE)</f>
        <v/>
      </c>
      <c r="E10" s="11">
        <f>VLOOKUP($A10,DADOS!$A:$N,5,FALSE)</f>
        <v/>
      </c>
      <c r="F10" s="57">
        <f>VLOOKUP($A10,DADOS!$A:$N,6,FALSE)</f>
        <v/>
      </c>
      <c r="G10" s="11">
        <f>VLOOKUP($A10,DADOS!$A:$N,7,FALSE)</f>
        <v/>
      </c>
      <c r="H10" s="11">
        <f>VLOOKUP($A10,DADOS!$A:$N,8,FALSE)</f>
        <v/>
      </c>
      <c r="I10" s="57">
        <f>VLOOKUP($A10,DADOS!$A:$N,10,FALSE)</f>
        <v/>
      </c>
      <c r="J10" s="11">
        <f>VLOOKUP($A10,DADOS!$A:$N,11,FALSE)</f>
        <v/>
      </c>
      <c r="K10">
        <f>VLOOKUP($A10,DADOS!$A:$N,12,FALSE)</f>
        <v/>
      </c>
      <c r="L10" s="11">
        <f>VLOOKUP($A10,DADOS!$A:$N,13,FALSE)</f>
        <v/>
      </c>
    </row>
    <row r="11">
      <c r="A11" t="inlineStr">
        <is>
          <t>126200-1DA2930191</t>
        </is>
      </c>
      <c r="B11" s="11">
        <f>VLOOKUP($A11,DADOS!$A:$N,2,FALSE)</f>
        <v/>
      </c>
      <c r="C11" s="11">
        <f>VLOOKUP($A11,DADOS!$A:$N,3,FALSE)</f>
        <v/>
      </c>
      <c r="D11" s="11">
        <f>VLOOKUP($A11,DADOS!$A:$N,4,FALSE)</f>
        <v/>
      </c>
      <c r="E11" s="11">
        <f>VLOOKUP($A11,DADOS!$A:$N,5,FALSE)</f>
        <v/>
      </c>
      <c r="F11" s="57">
        <f>VLOOKUP($A11,DADOS!$A:$N,6,FALSE)</f>
        <v/>
      </c>
      <c r="G11" s="11">
        <f>VLOOKUP($A11,DADOS!$A:$N,7,FALSE)</f>
        <v/>
      </c>
      <c r="H11" s="11">
        <f>VLOOKUP($A11,DADOS!$A:$N,8,FALSE)</f>
        <v/>
      </c>
      <c r="I11" s="57">
        <f>VLOOKUP($A11,DADOS!$A:$N,10,FALSE)</f>
        <v/>
      </c>
      <c r="J11" s="11">
        <f>VLOOKUP($A11,DADOS!$A:$N,11,FALSE)</f>
        <v/>
      </c>
      <c r="K11">
        <f>VLOOKUP($A11,DADOS!$A:$N,12,FALSE)</f>
        <v/>
      </c>
      <c r="L11" s="11">
        <f>VLOOKUP($A11,DADOS!$A:$N,13,FALSE)</f>
        <v/>
      </c>
    </row>
    <row r="12">
      <c r="A12" t="inlineStr">
        <is>
          <t>126200-1O 4563857</t>
        </is>
      </c>
      <c r="B12" s="11">
        <f>VLOOKUP($A12,DADOS!$A:$N,2,FALSE)</f>
        <v/>
      </c>
      <c r="C12" s="11">
        <f>VLOOKUP($A12,DADOS!$A:$N,3,FALSE)</f>
        <v/>
      </c>
      <c r="D12" s="11">
        <f>VLOOKUP($A12,DADOS!$A:$N,4,FALSE)</f>
        <v/>
      </c>
      <c r="E12" s="11">
        <f>VLOOKUP($A12,DADOS!$A:$N,5,FALSE)</f>
        <v/>
      </c>
      <c r="F12" s="57">
        <f>VLOOKUP($A12,DADOS!$A:$N,6,FALSE)</f>
        <v/>
      </c>
      <c r="G12" s="11">
        <f>VLOOKUP($A12,DADOS!$A:$N,7,FALSE)</f>
        <v/>
      </c>
      <c r="H12" s="11">
        <f>VLOOKUP($A12,DADOS!$A:$N,8,FALSE)</f>
        <v/>
      </c>
      <c r="I12" s="57">
        <f>VLOOKUP($A12,DADOS!$A:$N,10,FALSE)</f>
        <v/>
      </c>
      <c r="J12" s="11">
        <f>VLOOKUP($A12,DADOS!$A:$N,11,FALSE)</f>
        <v/>
      </c>
      <c r="K12">
        <f>VLOOKUP($A12,DADOS!$A:$N,12,FALSE)</f>
        <v/>
      </c>
      <c r="L12" s="11">
        <f>VLOOKUP($A12,DADOS!$A:$N,13,FALSE)</f>
        <v/>
      </c>
    </row>
    <row r="13">
      <c r="A13" t="inlineStr">
        <is>
          <t>126200-1DA6329921</t>
        </is>
      </c>
      <c r="B13" s="11">
        <f>VLOOKUP($A13,DADOS!$A:$N,2,FALSE)</f>
        <v/>
      </c>
      <c r="C13" s="11">
        <f>VLOOKUP($A13,DADOS!$A:$N,3,FALSE)</f>
        <v/>
      </c>
      <c r="D13" s="11">
        <f>VLOOKUP($A13,DADOS!$A:$N,4,FALSE)</f>
        <v/>
      </c>
      <c r="E13" s="11">
        <f>VLOOKUP($A13,DADOS!$A:$N,5,FALSE)</f>
        <v/>
      </c>
      <c r="F13" s="57">
        <f>VLOOKUP($A13,DADOS!$A:$N,6,FALSE)</f>
        <v/>
      </c>
      <c r="G13" s="11">
        <f>VLOOKUP($A13,DADOS!$A:$N,7,FALSE)</f>
        <v/>
      </c>
      <c r="H13" s="11">
        <f>VLOOKUP($A13,DADOS!$A:$N,8,FALSE)</f>
        <v/>
      </c>
      <c r="I13" s="57">
        <f>VLOOKUP($A13,DADOS!$A:$N,10,FALSE)</f>
        <v/>
      </c>
      <c r="J13" s="11">
        <f>VLOOKUP($A13,DADOS!$A:$N,11,FALSE)</f>
        <v/>
      </c>
      <c r="K13">
        <f>VLOOKUP($A13,DADOS!$A:$N,12,FALSE)</f>
        <v/>
      </c>
      <c r="L13" s="11">
        <f>VLOOKUP($A13,DADOS!$A:$N,13,FALSE)</f>
        <v/>
      </c>
    </row>
    <row r="14">
      <c r="A14" t="inlineStr">
        <is>
          <t>271070-GCA1771457</t>
        </is>
      </c>
      <c r="B14" s="11">
        <f>VLOOKUP($A14,DADOS!$A:$N,2,FALSE)</f>
        <v/>
      </c>
      <c r="C14" s="11">
        <f>VLOOKUP($A14,DADOS!$A:$N,3,FALSE)</f>
        <v/>
      </c>
      <c r="D14" s="11">
        <f>VLOOKUP($A14,DADOS!$A:$N,4,FALSE)</f>
        <v/>
      </c>
      <c r="E14" s="11">
        <f>VLOOKUP($A14,DADOS!$A:$N,5,FALSE)</f>
        <v/>
      </c>
      <c r="F14" s="57">
        <f>VLOOKUP($A14,DADOS!$A:$N,6,FALSE)</f>
        <v/>
      </c>
      <c r="G14" s="11">
        <f>VLOOKUP($A14,DADOS!$A:$N,7,FALSE)</f>
        <v/>
      </c>
      <c r="H14" s="11">
        <f>VLOOKUP($A14,DADOS!$A:$N,8,FALSE)</f>
        <v/>
      </c>
      <c r="I14" s="57">
        <f>VLOOKUP($A14,DADOS!$A:$N,10,FALSE)</f>
        <v/>
      </c>
      <c r="J14" s="11">
        <f>VLOOKUP($A14,DADOS!$A:$N,11,FALSE)</f>
        <v/>
      </c>
      <c r="K14">
        <f>VLOOKUP($A14,DADOS!$A:$N,12,FALSE)</f>
        <v/>
      </c>
      <c r="L14" s="11">
        <f>VLOOKUP($A14,DADOS!$A:$N,13,FALSE)</f>
        <v/>
      </c>
    </row>
    <row r="15">
      <c r="A15" t="inlineStr">
        <is>
          <t>271070-GCA1771463</t>
        </is>
      </c>
      <c r="B15" s="11">
        <f>VLOOKUP($A15,DADOS!$A:$N,2,FALSE)</f>
        <v/>
      </c>
      <c r="C15" s="11">
        <f>VLOOKUP($A15,DADOS!$A:$N,3,FALSE)</f>
        <v/>
      </c>
      <c r="D15" s="11">
        <f>VLOOKUP($A15,DADOS!$A:$N,4,FALSE)</f>
        <v/>
      </c>
      <c r="E15" s="11">
        <f>VLOOKUP($A15,DADOS!$A:$N,5,FALSE)</f>
        <v/>
      </c>
      <c r="F15" s="57">
        <f>VLOOKUP($A15,DADOS!$A:$N,6,FALSE)</f>
        <v/>
      </c>
      <c r="G15" s="11">
        <f>VLOOKUP($A15,DADOS!$A:$N,7,FALSE)</f>
        <v/>
      </c>
      <c r="H15" s="11">
        <f>VLOOKUP($A15,DADOS!$A:$N,8,FALSE)</f>
        <v/>
      </c>
      <c r="I15" s="57">
        <f>VLOOKUP($A15,DADOS!$A:$N,10,FALSE)</f>
        <v/>
      </c>
      <c r="J15" s="11">
        <f>VLOOKUP($A15,DADOS!$A:$N,11,FALSE)</f>
        <v/>
      </c>
      <c r="K15">
        <f>VLOOKUP($A15,DADOS!$A:$N,12,FALSE)</f>
        <v/>
      </c>
      <c r="L15" s="11">
        <f>VLOOKUP($A15,DADOS!$A:$N,13,FALSE)</f>
        <v/>
      </c>
    </row>
    <row r="16">
      <c r="A16" t="inlineStr">
        <is>
          <t>116200-NIC0571403</t>
        </is>
      </c>
      <c r="B16" s="11">
        <f>VLOOKUP($A16,DADOS!$A:$N,2,FALSE)</f>
        <v/>
      </c>
      <c r="C16" s="11">
        <f>VLOOKUP($A16,DADOS!$A:$N,3,FALSE)</f>
        <v/>
      </c>
      <c r="D16" s="11">
        <f>VLOOKUP($A16,DADOS!$A:$N,4,FALSE)</f>
        <v/>
      </c>
      <c r="E16" s="11">
        <f>VLOOKUP($A16,DADOS!$A:$N,5,FALSE)</f>
        <v/>
      </c>
      <c r="F16" s="57">
        <f>VLOOKUP($A16,DADOS!$A:$N,6,FALSE)</f>
        <v/>
      </c>
      <c r="G16" s="11">
        <f>VLOOKUP($A16,DADOS!$A:$N,7,FALSE)</f>
        <v/>
      </c>
      <c r="H16" s="11">
        <f>VLOOKUP($A16,DADOS!$A:$N,8,FALSE)</f>
        <v/>
      </c>
      <c r="I16" s="57">
        <f>VLOOKUP($A16,DADOS!$A:$N,10,FALSE)</f>
        <v/>
      </c>
      <c r="J16" s="11">
        <f>VLOOKUP($A16,DADOS!$A:$N,11,FALSE)</f>
        <v/>
      </c>
      <c r="K16">
        <f>VLOOKUP($A16,DADOS!$A:$N,12,FALSE)</f>
        <v/>
      </c>
      <c r="L16" s="11">
        <f>VLOOKUP($A16,DADOS!$A:$N,13,FALSE)</f>
        <v/>
      </c>
    </row>
    <row r="17">
      <c r="A17" t="inlineStr">
        <is>
          <t>000100-R610043897</t>
        </is>
      </c>
      <c r="B17" s="11">
        <f>VLOOKUP($A17,DADOS!$A:$N,2,FALSE)</f>
        <v/>
      </c>
      <c r="C17" s="11">
        <f>VLOOKUP($A17,DADOS!$A:$N,3,FALSE)</f>
        <v/>
      </c>
      <c r="D17" s="11">
        <f>VLOOKUP($A17,DADOS!$A:$N,4,FALSE)</f>
        <v/>
      </c>
      <c r="E17" s="11">
        <f>VLOOKUP($A17,DADOS!$A:$N,5,FALSE)</f>
        <v/>
      </c>
      <c r="F17" s="57">
        <f>VLOOKUP($A17,DADOS!$A:$N,6,FALSE)</f>
        <v/>
      </c>
      <c r="G17" s="11">
        <f>VLOOKUP($A17,DADOS!$A:$N,7,FALSE)</f>
        <v/>
      </c>
      <c r="H17" s="11">
        <f>VLOOKUP($A17,DADOS!$A:$N,8,FALSE)</f>
        <v/>
      </c>
      <c r="I17" s="57">
        <f>VLOOKUP($A17,DADOS!$A:$N,10,FALSE)</f>
        <v/>
      </c>
      <c r="J17" s="11">
        <f>VLOOKUP($A17,DADOS!$A:$N,11,FALSE)</f>
        <v/>
      </c>
      <c r="K17">
        <f>VLOOKUP($A17,DADOS!$A:$N,12,FALSE)</f>
        <v/>
      </c>
      <c r="L17" s="11">
        <f>VLOOKUP($A17,DADOS!$A:$N,13,FALSE)</f>
        <v/>
      </c>
    </row>
    <row r="18">
      <c r="A18" t="inlineStr">
        <is>
          <t>000300-S031844426</t>
        </is>
      </c>
      <c r="B18" s="11">
        <f>VLOOKUP($A18,DADOS!$A:$N,2,FALSE)</f>
        <v/>
      </c>
      <c r="C18" s="11">
        <f>VLOOKUP($A18,DADOS!$A:$N,3,FALSE)</f>
        <v/>
      </c>
      <c r="D18" s="11">
        <f>VLOOKUP($A18,DADOS!$A:$N,4,FALSE)</f>
        <v/>
      </c>
      <c r="E18" s="11">
        <f>VLOOKUP($A18,DADOS!$A:$N,5,FALSE)</f>
        <v/>
      </c>
      <c r="F18" s="57">
        <f>VLOOKUP($A18,DADOS!$A:$N,6,FALSE)</f>
        <v/>
      </c>
      <c r="G18" s="11">
        <f>VLOOKUP($A18,DADOS!$A:$N,7,FALSE)</f>
        <v/>
      </c>
      <c r="H18" s="11">
        <f>VLOOKUP($A18,DADOS!$A:$N,8,FALSE)</f>
        <v/>
      </c>
      <c r="I18" s="57">
        <f>VLOOKUP($A18,DADOS!$A:$N,10,FALSE)</f>
        <v/>
      </c>
      <c r="J18" s="11">
        <f>VLOOKUP($A18,DADOS!$A:$N,11,FALSE)</f>
        <v/>
      </c>
      <c r="K18">
        <f>VLOOKUP($A18,DADOS!$A:$N,12,FALSE)</f>
        <v/>
      </c>
      <c r="L18" s="11">
        <f>VLOOKUP($A18,DADOS!$A:$N,13,FALSE)</f>
        <v/>
      </c>
    </row>
    <row r="19">
      <c r="A19" t="inlineStr">
        <is>
          <t>116200-NIC0570488</t>
        </is>
      </c>
      <c r="B19" s="11">
        <f>VLOOKUP($A19,DADOS!$A:$N,2,FALSE)</f>
        <v/>
      </c>
      <c r="C19" s="11">
        <f>VLOOKUP($A19,DADOS!$A:$N,3,FALSE)</f>
        <v/>
      </c>
      <c r="D19" s="11">
        <f>VLOOKUP($A19,DADOS!$A:$N,4,FALSE)</f>
        <v/>
      </c>
      <c r="E19" s="11">
        <f>VLOOKUP($A19,DADOS!$A:$N,5,FALSE)</f>
        <v/>
      </c>
      <c r="F19" s="57">
        <f>VLOOKUP($A19,DADOS!$A:$N,6,FALSE)</f>
        <v/>
      </c>
      <c r="G19" s="11">
        <f>VLOOKUP($A19,DADOS!$A:$N,7,FALSE)</f>
        <v/>
      </c>
      <c r="H19" s="11">
        <f>VLOOKUP($A19,DADOS!$A:$N,8,FALSE)</f>
        <v/>
      </c>
      <c r="I19" s="57">
        <f>VLOOKUP($A19,DADOS!$A:$N,10,FALSE)</f>
        <v/>
      </c>
      <c r="J19" s="11">
        <f>VLOOKUP($A19,DADOS!$A:$N,11,FALSE)</f>
        <v/>
      </c>
      <c r="K19">
        <f>VLOOKUP($A19,DADOS!$A:$N,12,FALSE)</f>
        <v/>
      </c>
      <c r="L19" s="11">
        <f>VLOOKUP($A19,DADOS!$A:$N,13,FALSE)</f>
        <v/>
      </c>
    </row>
    <row r="20">
      <c r="A20" t="inlineStr">
        <is>
          <t>000100-T583664482</t>
        </is>
      </c>
      <c r="B20" s="11">
        <f>VLOOKUP($A20,DADOS!$A:$N,2,FALSE)</f>
        <v/>
      </c>
      <c r="C20" s="11">
        <f>VLOOKUP($A20,DADOS!$A:$N,3,FALSE)</f>
        <v/>
      </c>
      <c r="D20" s="11">
        <f>VLOOKUP($A20,DADOS!$A:$N,4,FALSE)</f>
        <v/>
      </c>
      <c r="E20" s="11">
        <f>VLOOKUP($A20,DADOS!$A:$N,5,FALSE)</f>
        <v/>
      </c>
      <c r="F20" s="57">
        <f>VLOOKUP($A20,DADOS!$A:$N,6,FALSE)</f>
        <v/>
      </c>
      <c r="G20" s="11">
        <f>VLOOKUP($A20,DADOS!$A:$N,7,FALSE)</f>
        <v/>
      </c>
      <c r="H20" s="11">
        <f>VLOOKUP($A20,DADOS!$A:$N,8,FALSE)</f>
        <v/>
      </c>
      <c r="I20" s="57">
        <f>VLOOKUP($A20,DADOS!$A:$N,10,FALSE)</f>
        <v/>
      </c>
      <c r="J20" s="11">
        <f>VLOOKUP($A20,DADOS!$A:$N,11,FALSE)</f>
        <v/>
      </c>
      <c r="K20">
        <f>VLOOKUP($A20,DADOS!$A:$N,12,FALSE)</f>
        <v/>
      </c>
      <c r="L20" s="11">
        <f>VLOOKUP($A20,DADOS!$A:$N,13,FALSE)</f>
        <v/>
      </c>
    </row>
    <row r="21">
      <c r="A21" t="inlineStr">
        <is>
          <t>126200-1DA2199421</t>
        </is>
      </c>
      <c r="B21" s="11">
        <f>VLOOKUP($A21,DADOS!$A:$N,2,FALSE)</f>
        <v/>
      </c>
      <c r="C21" s="11">
        <f>VLOOKUP($A21,DADOS!$A:$N,3,FALSE)</f>
        <v/>
      </c>
      <c r="D21" s="11">
        <f>VLOOKUP($A21,DADOS!$A:$N,4,FALSE)</f>
        <v/>
      </c>
      <c r="E21" s="11">
        <f>VLOOKUP($A21,DADOS!$A:$N,5,FALSE)</f>
        <v/>
      </c>
      <c r="F21" s="57">
        <f>VLOOKUP($A21,DADOS!$A:$N,6,FALSE)</f>
        <v/>
      </c>
      <c r="G21" s="11">
        <f>VLOOKUP($A21,DADOS!$A:$N,7,FALSE)</f>
        <v/>
      </c>
      <c r="H21" s="11">
        <f>VLOOKUP($A21,DADOS!$A:$N,8,FALSE)</f>
        <v/>
      </c>
      <c r="I21" s="57">
        <f>VLOOKUP($A21,DADOS!$A:$N,10,FALSE)</f>
        <v/>
      </c>
      <c r="J21" s="11">
        <f>VLOOKUP($A21,DADOS!$A:$N,11,FALSE)</f>
        <v/>
      </c>
      <c r="K21">
        <f>VLOOKUP($A21,DADOS!$A:$N,12,FALSE)</f>
        <v/>
      </c>
      <c r="L21" s="11">
        <f>VLOOKUP($A21,DADOS!$A:$N,13,FALSE)</f>
        <v/>
      </c>
    </row>
    <row r="22">
      <c r="A22" t="inlineStr">
        <is>
          <t>126200-1O 3789207</t>
        </is>
      </c>
      <c r="B22" s="11">
        <f>VLOOKUP($A22,DADOS!$A:$N,2,FALSE)</f>
        <v/>
      </c>
      <c r="C22" s="11">
        <f>VLOOKUP($A22,DADOS!$A:$N,3,FALSE)</f>
        <v/>
      </c>
      <c r="D22" s="11">
        <f>VLOOKUP($A22,DADOS!$A:$N,4,FALSE)</f>
        <v/>
      </c>
      <c r="E22" s="11">
        <f>VLOOKUP($A22,DADOS!$A:$N,5,FALSE)</f>
        <v/>
      </c>
      <c r="F22" s="57">
        <f>VLOOKUP($A22,DADOS!$A:$N,6,FALSE)</f>
        <v/>
      </c>
      <c r="G22" s="11">
        <f>VLOOKUP($A22,DADOS!$A:$N,7,FALSE)</f>
        <v/>
      </c>
      <c r="H22" s="11">
        <f>VLOOKUP($A22,DADOS!$A:$N,8,FALSE)</f>
        <v/>
      </c>
      <c r="I22" s="57">
        <f>VLOOKUP($A22,DADOS!$A:$N,10,FALSE)</f>
        <v/>
      </c>
      <c r="J22" s="11">
        <f>VLOOKUP($A22,DADOS!$A:$N,11,FALSE)</f>
        <v/>
      </c>
      <c r="K22">
        <f>VLOOKUP($A22,DADOS!$A:$N,12,FALSE)</f>
        <v/>
      </c>
      <c r="L22" s="11">
        <f>VLOOKUP($A22,DADOS!$A:$N,13,FALSE)</f>
        <v/>
      </c>
    </row>
    <row r="23">
      <c r="A23" t="inlineStr">
        <is>
          <t>126200-1P 1158717</t>
        </is>
      </c>
      <c r="B23" s="11">
        <f>VLOOKUP($A23,DADOS!$A:$N,2,FALSE)</f>
        <v/>
      </c>
      <c r="C23" s="11">
        <f>VLOOKUP($A23,DADOS!$A:$N,3,FALSE)</f>
        <v/>
      </c>
      <c r="D23" s="11">
        <f>VLOOKUP($A23,DADOS!$A:$N,4,FALSE)</f>
        <v/>
      </c>
      <c r="E23" s="11">
        <f>VLOOKUP($A23,DADOS!$A:$N,5,FALSE)</f>
        <v/>
      </c>
      <c r="F23" s="57">
        <f>VLOOKUP($A23,DADOS!$A:$N,6,FALSE)</f>
        <v/>
      </c>
      <c r="G23" s="11">
        <f>VLOOKUP($A23,DADOS!$A:$N,7,FALSE)</f>
        <v/>
      </c>
      <c r="H23" s="11">
        <f>VLOOKUP($A23,DADOS!$A:$N,8,FALSE)</f>
        <v/>
      </c>
      <c r="I23" s="57">
        <f>VLOOKUP($A23,DADOS!$A:$N,10,FALSE)</f>
        <v/>
      </c>
      <c r="J23" s="11">
        <f>VLOOKUP($A23,DADOS!$A:$N,11,FALSE)</f>
        <v/>
      </c>
      <c r="K23">
        <f>VLOOKUP($A23,DADOS!$A:$N,12,FALSE)</f>
        <v/>
      </c>
      <c r="L23" s="11">
        <f>VLOOKUP($A23,DADOS!$A:$N,13,FALSE)</f>
        <v/>
      </c>
    </row>
    <row r="24">
      <c r="A24" t="inlineStr">
        <is>
          <t>271070-GCA1753376</t>
        </is>
      </c>
      <c r="B24" s="11">
        <f>VLOOKUP($A24,DADOS!$A:$N,2,FALSE)</f>
        <v/>
      </c>
      <c r="C24" s="11">
        <f>VLOOKUP($A24,DADOS!$A:$N,3,FALSE)</f>
        <v/>
      </c>
      <c r="D24" s="11">
        <f>VLOOKUP($A24,DADOS!$A:$N,4,FALSE)</f>
        <v/>
      </c>
      <c r="E24" s="11">
        <f>VLOOKUP($A24,DADOS!$A:$N,5,FALSE)</f>
        <v/>
      </c>
      <c r="F24" s="57">
        <f>VLOOKUP($A24,DADOS!$A:$N,6,FALSE)</f>
        <v/>
      </c>
      <c r="G24" s="11">
        <f>VLOOKUP($A24,DADOS!$A:$N,7,FALSE)</f>
        <v/>
      </c>
      <c r="H24" s="11">
        <f>VLOOKUP($A24,DADOS!$A:$N,8,FALSE)</f>
        <v/>
      </c>
      <c r="I24" s="57">
        <f>VLOOKUP($A24,DADOS!$A:$N,10,FALSE)</f>
        <v/>
      </c>
      <c r="J24" s="11">
        <f>VLOOKUP($A24,DADOS!$A:$N,11,FALSE)</f>
        <v/>
      </c>
      <c r="K24">
        <f>VLOOKUP($A24,DADOS!$A:$N,12,FALSE)</f>
        <v/>
      </c>
      <c r="L24" s="11">
        <f>VLOOKUP($A24,DADOS!$A:$N,13,FALSE)</f>
        <v/>
      </c>
    </row>
    <row r="25">
      <c r="A25" t="inlineStr">
        <is>
          <t>126200-1P 4159827</t>
        </is>
      </c>
      <c r="B25" s="11">
        <f>VLOOKUP($A25,DADOS!$A:$N,2,FALSE)</f>
        <v/>
      </c>
      <c r="C25" s="11">
        <f>VLOOKUP($A25,DADOS!$A:$N,3,FALSE)</f>
        <v/>
      </c>
      <c r="D25" s="11">
        <f>VLOOKUP($A25,DADOS!$A:$N,4,FALSE)</f>
        <v/>
      </c>
      <c r="E25" s="11">
        <f>VLOOKUP($A25,DADOS!$A:$N,5,FALSE)</f>
        <v/>
      </c>
      <c r="F25" s="57">
        <f>VLOOKUP($A25,DADOS!$A:$N,6,FALSE)</f>
        <v/>
      </c>
      <c r="G25" s="11">
        <f>VLOOKUP($A25,DADOS!$A:$N,7,FALSE)</f>
        <v/>
      </c>
      <c r="H25" s="11">
        <f>VLOOKUP($A25,DADOS!$A:$N,8,FALSE)</f>
        <v/>
      </c>
      <c r="I25" s="57">
        <f>VLOOKUP($A25,DADOS!$A:$N,10,FALSE)</f>
        <v/>
      </c>
      <c r="J25" s="11">
        <f>VLOOKUP($A25,DADOS!$A:$N,11,FALSE)</f>
        <v/>
      </c>
      <c r="K25">
        <f>VLOOKUP($A25,DADOS!$A:$N,12,FALSE)</f>
        <v/>
      </c>
      <c r="L25" s="11">
        <f>VLOOKUP($A25,DADOS!$A:$N,13,FALSE)</f>
        <v/>
      </c>
    </row>
    <row r="26">
      <c r="A26" t="inlineStr">
        <is>
          <t>116200-NIC0581011</t>
        </is>
      </c>
      <c r="B26" s="11">
        <f>VLOOKUP($A26,DADOS!$A:$N,2,FALSE)</f>
        <v/>
      </c>
      <c r="C26" s="11">
        <f>VLOOKUP($A26,DADOS!$A:$N,3,FALSE)</f>
        <v/>
      </c>
      <c r="D26" s="11">
        <f>VLOOKUP($A26,DADOS!$A:$N,4,FALSE)</f>
        <v/>
      </c>
      <c r="E26" s="11">
        <f>VLOOKUP($A26,DADOS!$A:$N,5,FALSE)</f>
        <v/>
      </c>
      <c r="F26" s="57">
        <f>VLOOKUP($A26,DADOS!$A:$N,6,FALSE)</f>
        <v/>
      </c>
      <c r="G26" s="11">
        <f>VLOOKUP($A26,DADOS!$A:$N,7,FALSE)</f>
        <v/>
      </c>
      <c r="H26" s="11">
        <f>VLOOKUP($A26,DADOS!$A:$N,8,FALSE)</f>
        <v/>
      </c>
      <c r="I26" s="57">
        <f>VLOOKUP($A26,DADOS!$A:$N,10,FALSE)</f>
        <v/>
      </c>
      <c r="J26" s="11">
        <f>VLOOKUP($A26,DADOS!$A:$N,11,FALSE)</f>
        <v/>
      </c>
      <c r="K26">
        <f>VLOOKUP($A26,DADOS!$A:$N,12,FALSE)</f>
        <v/>
      </c>
      <c r="L26" s="11">
        <f>VLOOKUP($A26,DADOS!$A:$N,13,FALSE)</f>
        <v/>
      </c>
    </row>
    <row r="27">
      <c r="A27" t="inlineStr">
        <is>
          <t>000300-S029498445</t>
        </is>
      </c>
      <c r="B27" s="11">
        <f>VLOOKUP($A27,DADOS!$A:$N,2,FALSE)</f>
        <v/>
      </c>
      <c r="C27" s="11">
        <f>VLOOKUP($A27,DADOS!$A:$N,3,FALSE)</f>
        <v/>
      </c>
      <c r="D27" s="11">
        <f>VLOOKUP($A27,DADOS!$A:$N,4,FALSE)</f>
        <v/>
      </c>
      <c r="E27" s="11">
        <f>VLOOKUP($A27,DADOS!$A:$N,5,FALSE)</f>
        <v/>
      </c>
      <c r="F27" s="57">
        <f>VLOOKUP($A27,DADOS!$A:$N,6,FALSE)</f>
        <v/>
      </c>
      <c r="G27" s="11">
        <f>VLOOKUP($A27,DADOS!$A:$N,7,FALSE)</f>
        <v/>
      </c>
      <c r="H27" s="11">
        <f>VLOOKUP($A27,DADOS!$A:$N,8,FALSE)</f>
        <v/>
      </c>
      <c r="I27" s="57">
        <f>VLOOKUP($A27,DADOS!$A:$N,10,FALSE)</f>
        <v/>
      </c>
      <c r="J27" s="11">
        <f>VLOOKUP($A27,DADOS!$A:$N,11,FALSE)</f>
        <v/>
      </c>
      <c r="K27">
        <f>VLOOKUP($A27,DADOS!$A:$N,12,FALSE)</f>
        <v/>
      </c>
      <c r="L27" s="11">
        <f>VLOOKUP($A27,DADOS!$A:$N,13,FALSE)</f>
        <v/>
      </c>
    </row>
    <row r="28">
      <c r="A28" t="inlineStr">
        <is>
          <t>116200-NIC0589022</t>
        </is>
      </c>
      <c r="B28" s="11">
        <f>VLOOKUP($A28,DADOS!$A:$N,2,FALSE)</f>
        <v/>
      </c>
      <c r="C28" s="11">
        <f>VLOOKUP($A28,DADOS!$A:$N,3,FALSE)</f>
        <v/>
      </c>
      <c r="D28" s="11">
        <f>VLOOKUP($A28,DADOS!$A:$N,4,FALSE)</f>
        <v/>
      </c>
      <c r="E28" s="11">
        <f>VLOOKUP($A28,DADOS!$A:$N,5,FALSE)</f>
        <v/>
      </c>
      <c r="F28" s="57">
        <f>VLOOKUP($A28,DADOS!$A:$N,6,FALSE)</f>
        <v/>
      </c>
      <c r="G28" s="11">
        <f>VLOOKUP($A28,DADOS!$A:$N,7,FALSE)</f>
        <v/>
      </c>
      <c r="H28" s="11">
        <f>VLOOKUP($A28,DADOS!$A:$N,8,FALSE)</f>
        <v/>
      </c>
      <c r="I28" s="57">
        <f>VLOOKUP($A28,DADOS!$A:$N,10,FALSE)</f>
        <v/>
      </c>
      <c r="J28" s="11">
        <f>VLOOKUP($A28,DADOS!$A:$N,11,FALSE)</f>
        <v/>
      </c>
      <c r="K28">
        <f>VLOOKUP($A28,DADOS!$A:$N,12,FALSE)</f>
        <v/>
      </c>
      <c r="L28" s="11">
        <f>VLOOKUP($A28,DADOS!$A:$N,13,FALSE)</f>
        <v/>
      </c>
    </row>
    <row r="29">
      <c r="A29" t="inlineStr">
        <is>
          <t>116200-NIC0590960</t>
        </is>
      </c>
      <c r="B29" s="11">
        <f>VLOOKUP($A29,DADOS!$A:$N,2,FALSE)</f>
        <v/>
      </c>
      <c r="C29" s="11">
        <f>VLOOKUP($A29,DADOS!$A:$N,3,FALSE)</f>
        <v/>
      </c>
      <c r="D29" s="11">
        <f>VLOOKUP($A29,DADOS!$A:$N,4,FALSE)</f>
        <v/>
      </c>
      <c r="E29" s="11">
        <f>VLOOKUP($A29,DADOS!$A:$N,5,FALSE)</f>
        <v/>
      </c>
      <c r="F29" s="57">
        <f>VLOOKUP($A29,DADOS!$A:$N,6,FALSE)</f>
        <v/>
      </c>
      <c r="G29" s="11">
        <f>VLOOKUP($A29,DADOS!$A:$N,7,FALSE)</f>
        <v/>
      </c>
      <c r="H29" s="11">
        <f>VLOOKUP($A29,DADOS!$A:$N,8,FALSE)</f>
        <v/>
      </c>
      <c r="I29" s="57">
        <f>VLOOKUP($A29,DADOS!$A:$N,10,FALSE)</f>
        <v/>
      </c>
      <c r="J29" s="11">
        <f>VLOOKUP($A29,DADOS!$A:$N,11,FALSE)</f>
        <v/>
      </c>
      <c r="K29">
        <f>VLOOKUP($A29,DADOS!$A:$N,12,FALSE)</f>
        <v/>
      </c>
      <c r="L29" s="11">
        <f>VLOOKUP($A29,DADOS!$A:$N,13,FALSE)</f>
        <v/>
      </c>
    </row>
    <row r="30">
      <c r="A30" t="inlineStr">
        <is>
          <t>113200-0000912167</t>
        </is>
      </c>
      <c r="B30" s="11">
        <f>VLOOKUP($A30,DADOS!$A:$N,2,FALSE)</f>
        <v/>
      </c>
      <c r="C30" s="11">
        <f>VLOOKUP($A30,DADOS!$A:$N,3,FALSE)</f>
        <v/>
      </c>
      <c r="D30" s="11">
        <f>VLOOKUP($A30,DADOS!$A:$N,4,FALSE)</f>
        <v/>
      </c>
      <c r="E30" s="11">
        <f>VLOOKUP($A30,DADOS!$A:$N,5,FALSE)</f>
        <v/>
      </c>
      <c r="F30" s="57">
        <f>VLOOKUP($A30,DADOS!$A:$N,6,FALSE)</f>
        <v/>
      </c>
      <c r="G30" s="11">
        <f>VLOOKUP($A30,DADOS!$A:$N,7,FALSE)</f>
        <v/>
      </c>
      <c r="H30" s="11">
        <f>VLOOKUP($A30,DADOS!$A:$N,8,FALSE)</f>
        <v/>
      </c>
      <c r="I30" s="57">
        <f>VLOOKUP($A30,DADOS!$A:$N,10,FALSE)</f>
        <v/>
      </c>
      <c r="J30" s="11">
        <f>VLOOKUP($A30,DADOS!$A:$N,11,FALSE)</f>
        <v/>
      </c>
      <c r="K30">
        <f>VLOOKUP($A30,DADOS!$A:$N,12,FALSE)</f>
        <v/>
      </c>
      <c r="L30" s="11">
        <f>VLOOKUP($A30,DADOS!$A:$N,13,FALSE)</f>
        <v/>
      </c>
    </row>
    <row r="31">
      <c r="A31" t="inlineStr">
        <is>
          <t>113200-0000923929</t>
        </is>
      </c>
      <c r="B31" s="11">
        <f>VLOOKUP($A31,DADOS!$A:$N,2,FALSE)</f>
        <v/>
      </c>
      <c r="C31" s="11">
        <f>VLOOKUP($A31,DADOS!$A:$N,3,FALSE)</f>
        <v/>
      </c>
      <c r="D31" s="11">
        <f>VLOOKUP($A31,DADOS!$A:$N,4,FALSE)</f>
        <v/>
      </c>
      <c r="E31" s="11">
        <f>VLOOKUP($A31,DADOS!$A:$N,5,FALSE)</f>
        <v/>
      </c>
      <c r="F31" s="57">
        <f>VLOOKUP($A31,DADOS!$A:$N,6,FALSE)</f>
        <v/>
      </c>
      <c r="G31" s="11">
        <f>VLOOKUP($A31,DADOS!$A:$N,7,FALSE)</f>
        <v/>
      </c>
      <c r="H31" s="11">
        <f>VLOOKUP($A31,DADOS!$A:$N,8,FALSE)</f>
        <v/>
      </c>
      <c r="I31" s="57">
        <f>VLOOKUP($A31,DADOS!$A:$N,10,FALSE)</f>
        <v/>
      </c>
      <c r="J31" s="11">
        <f>VLOOKUP($A31,DADOS!$A:$N,11,FALSE)</f>
        <v/>
      </c>
      <c r="K31">
        <f>VLOOKUP($A31,DADOS!$A:$N,12,FALSE)</f>
        <v/>
      </c>
      <c r="L31" s="11">
        <f>VLOOKUP($A31,DADOS!$A:$N,13,FALSE)</f>
        <v/>
      </c>
    </row>
    <row r="32">
      <c r="A32" t="inlineStr">
        <is>
          <t>126200-1A 7350721</t>
        </is>
      </c>
      <c r="B32" s="11">
        <f>VLOOKUP($A32,DADOS!$A:$N,2,FALSE)</f>
        <v/>
      </c>
      <c r="C32" s="11">
        <f>VLOOKUP($A32,DADOS!$A:$N,3,FALSE)</f>
        <v/>
      </c>
      <c r="D32" s="11">
        <f>VLOOKUP($A32,DADOS!$A:$N,4,FALSE)</f>
        <v/>
      </c>
      <c r="E32" s="11">
        <f>VLOOKUP($A32,DADOS!$A:$N,5,FALSE)</f>
        <v/>
      </c>
      <c r="F32" s="57">
        <f>VLOOKUP($A32,DADOS!$A:$N,6,FALSE)</f>
        <v/>
      </c>
      <c r="G32" s="11">
        <f>VLOOKUP($A32,DADOS!$A:$N,7,FALSE)</f>
        <v/>
      </c>
      <c r="H32" s="11">
        <f>VLOOKUP($A32,DADOS!$A:$N,8,FALSE)</f>
        <v/>
      </c>
      <c r="I32" s="57">
        <f>VLOOKUP($A32,DADOS!$A:$N,10,FALSE)</f>
        <v/>
      </c>
      <c r="J32" s="11">
        <f>VLOOKUP($A32,DADOS!$A:$N,11,FALSE)</f>
        <v/>
      </c>
      <c r="K32">
        <f>VLOOKUP($A32,DADOS!$A:$N,12,FALSE)</f>
        <v/>
      </c>
      <c r="L32" s="11">
        <f>VLOOKUP($A32,DADOS!$A:$N,13,FALSE)</f>
        <v/>
      </c>
    </row>
    <row r="33">
      <c r="A33" t="inlineStr">
        <is>
          <t>105300-E247003076</t>
        </is>
      </c>
      <c r="B33" s="11">
        <f>VLOOKUP($A33,DADOS!$A:$N,2,FALSE)</f>
        <v/>
      </c>
      <c r="C33" s="11">
        <f>VLOOKUP($A33,DADOS!$A:$N,3,FALSE)</f>
        <v/>
      </c>
      <c r="D33" s="11">
        <f>VLOOKUP($A33,DADOS!$A:$N,4,FALSE)</f>
        <v/>
      </c>
      <c r="E33" s="11">
        <f>VLOOKUP($A33,DADOS!$A:$N,5,FALSE)</f>
        <v/>
      </c>
      <c r="F33" s="57">
        <f>VLOOKUP($A33,DADOS!$A:$N,6,FALSE)</f>
        <v/>
      </c>
      <c r="G33" s="11">
        <f>VLOOKUP($A33,DADOS!$A:$N,7,FALSE)</f>
        <v/>
      </c>
      <c r="H33" s="11">
        <f>VLOOKUP($A33,DADOS!$A:$N,8,FALSE)</f>
        <v/>
      </c>
      <c r="I33" s="57">
        <f>VLOOKUP($A33,DADOS!$A:$N,10,FALSE)</f>
        <v/>
      </c>
      <c r="J33" s="11">
        <f>VLOOKUP($A33,DADOS!$A:$N,11,FALSE)</f>
        <v/>
      </c>
      <c r="K33">
        <f>VLOOKUP($A33,DADOS!$A:$N,12,FALSE)</f>
        <v/>
      </c>
      <c r="L33" s="11">
        <f>VLOOKUP($A33,DADOS!$A:$N,13,FALSE)</f>
        <v/>
      </c>
    </row>
    <row r="34">
      <c r="A34" t="inlineStr">
        <is>
          <t>126200-1A 7811311</t>
        </is>
      </c>
      <c r="B34" s="11">
        <f>VLOOKUP($A34,DADOS!$A:$N,2,FALSE)</f>
        <v/>
      </c>
      <c r="C34" s="11">
        <f>VLOOKUP($A34,DADOS!$A:$N,3,FALSE)</f>
        <v/>
      </c>
      <c r="D34" s="11">
        <f>VLOOKUP($A34,DADOS!$A:$N,4,FALSE)</f>
        <v/>
      </c>
      <c r="E34" s="11">
        <f>VLOOKUP($A34,DADOS!$A:$N,5,FALSE)</f>
        <v/>
      </c>
      <c r="F34" s="57">
        <f>VLOOKUP($A34,DADOS!$A:$N,6,FALSE)</f>
        <v/>
      </c>
      <c r="G34" s="11">
        <f>VLOOKUP($A34,DADOS!$A:$N,7,FALSE)</f>
        <v/>
      </c>
      <c r="H34" s="11">
        <f>VLOOKUP($A34,DADOS!$A:$N,8,FALSE)</f>
        <v/>
      </c>
      <c r="I34" s="57">
        <f>VLOOKUP($A34,DADOS!$A:$N,10,FALSE)</f>
        <v/>
      </c>
      <c r="J34" s="11">
        <f>VLOOKUP($A34,DADOS!$A:$N,11,FALSE)</f>
        <v/>
      </c>
      <c r="K34">
        <f>VLOOKUP($A34,DADOS!$A:$N,12,FALSE)</f>
        <v/>
      </c>
      <c r="L34" s="11">
        <f>VLOOKUP($A34,DADOS!$A:$N,13,FALSE)</f>
        <v/>
      </c>
    </row>
    <row r="35">
      <c r="A35" t="inlineStr">
        <is>
          <t>000100-T556968433</t>
        </is>
      </c>
      <c r="B35" s="11">
        <f>VLOOKUP($A35,DADOS!$A:$N,2,FALSE)</f>
        <v/>
      </c>
      <c r="C35" s="11">
        <f>VLOOKUP($A35,DADOS!$A:$N,3,FALSE)</f>
        <v/>
      </c>
      <c r="D35" s="11">
        <f>VLOOKUP($A35,DADOS!$A:$N,4,FALSE)</f>
        <v/>
      </c>
      <c r="E35" s="11">
        <f>VLOOKUP($A35,DADOS!$A:$N,5,FALSE)</f>
        <v/>
      </c>
      <c r="F35" s="57">
        <f>VLOOKUP($A35,DADOS!$A:$N,6,FALSE)</f>
        <v/>
      </c>
      <c r="G35" s="11">
        <f>VLOOKUP($A35,DADOS!$A:$N,7,FALSE)</f>
        <v/>
      </c>
      <c r="H35" s="11">
        <f>VLOOKUP($A35,DADOS!$A:$N,8,FALSE)</f>
        <v/>
      </c>
      <c r="I35" s="57">
        <f>VLOOKUP($A35,DADOS!$A:$N,10,FALSE)</f>
        <v/>
      </c>
      <c r="J35" s="11">
        <f>VLOOKUP($A35,DADOS!$A:$N,11,FALSE)</f>
        <v/>
      </c>
      <c r="K35">
        <f>VLOOKUP($A35,DADOS!$A:$N,12,FALSE)</f>
        <v/>
      </c>
      <c r="L35" s="11">
        <f>VLOOKUP($A35,DADOS!$A:$N,13,FALSE)</f>
        <v/>
      </c>
    </row>
    <row r="36">
      <c r="A36" t="inlineStr">
        <is>
          <t>000100-R560768451</t>
        </is>
      </c>
      <c r="B36" s="11">
        <f>VLOOKUP($A36,DADOS!$A:$N,2,FALSE)</f>
        <v/>
      </c>
      <c r="C36" s="11">
        <f>VLOOKUP($A36,DADOS!$A:$N,3,FALSE)</f>
        <v/>
      </c>
      <c r="D36" s="11">
        <f>VLOOKUP($A36,DADOS!$A:$N,4,FALSE)</f>
        <v/>
      </c>
      <c r="E36" s="11">
        <f>VLOOKUP($A36,DADOS!$A:$N,5,FALSE)</f>
        <v/>
      </c>
      <c r="F36" s="57">
        <f>VLOOKUP($A36,DADOS!$A:$N,6,FALSE)</f>
        <v/>
      </c>
      <c r="G36" s="11">
        <f>VLOOKUP($A36,DADOS!$A:$N,7,FALSE)</f>
        <v/>
      </c>
      <c r="H36" s="11">
        <f>VLOOKUP($A36,DADOS!$A:$N,8,FALSE)</f>
        <v/>
      </c>
      <c r="I36" s="57">
        <f>VLOOKUP($A36,DADOS!$A:$N,10,FALSE)</f>
        <v/>
      </c>
      <c r="J36" s="11">
        <f>VLOOKUP($A36,DADOS!$A:$N,11,FALSE)</f>
        <v/>
      </c>
      <c r="K36">
        <f>VLOOKUP($A36,DADOS!$A:$N,12,FALSE)</f>
        <v/>
      </c>
      <c r="L36" s="11">
        <f>VLOOKUP($A36,DADOS!$A:$N,13,FALSE)</f>
        <v/>
      </c>
    </row>
    <row r="37">
      <c r="A37" t="inlineStr">
        <is>
          <t>126200-1A 7866791</t>
        </is>
      </c>
      <c r="B37" s="11">
        <f>VLOOKUP($A37,DADOS!$A:$N,2,FALSE)</f>
        <v/>
      </c>
      <c r="C37" s="11">
        <f>VLOOKUP($A37,DADOS!$A:$N,3,FALSE)</f>
        <v/>
      </c>
      <c r="D37" s="11">
        <f>VLOOKUP($A37,DADOS!$A:$N,4,FALSE)</f>
        <v/>
      </c>
      <c r="E37" s="11">
        <f>VLOOKUP($A37,DADOS!$A:$N,5,FALSE)</f>
        <v/>
      </c>
      <c r="F37" s="57">
        <f>VLOOKUP($A37,DADOS!$A:$N,6,FALSE)</f>
        <v/>
      </c>
      <c r="G37" s="11">
        <f>VLOOKUP($A37,DADOS!$A:$N,7,FALSE)</f>
        <v/>
      </c>
      <c r="H37" s="11">
        <f>VLOOKUP($A37,DADOS!$A:$N,8,FALSE)</f>
        <v/>
      </c>
      <c r="I37" s="57">
        <f>VLOOKUP($A37,DADOS!$A:$N,10,FALSE)</f>
        <v/>
      </c>
      <c r="J37" s="11">
        <f>VLOOKUP($A37,DADOS!$A:$N,11,FALSE)</f>
        <v/>
      </c>
      <c r="K37">
        <f>VLOOKUP($A37,DADOS!$A:$N,12,FALSE)</f>
        <v/>
      </c>
      <c r="L37" s="11">
        <f>VLOOKUP($A37,DADOS!$A:$N,13,FALSE)</f>
        <v/>
      </c>
    </row>
    <row r="38">
      <c r="A38" t="inlineStr">
        <is>
          <t>000100-R593523776</t>
        </is>
      </c>
      <c r="B38" s="11">
        <f>VLOOKUP($A38,DADOS!$A:$N,2,FALSE)</f>
        <v/>
      </c>
      <c r="C38" s="11">
        <f>VLOOKUP($A38,DADOS!$A:$N,3,FALSE)</f>
        <v/>
      </c>
      <c r="D38" s="11">
        <f>VLOOKUP($A38,DADOS!$A:$N,4,FALSE)</f>
        <v/>
      </c>
      <c r="E38" s="11">
        <f>VLOOKUP($A38,DADOS!$A:$N,5,FALSE)</f>
        <v/>
      </c>
      <c r="F38" s="57">
        <f>VLOOKUP($A38,DADOS!$A:$N,6,FALSE)</f>
        <v/>
      </c>
      <c r="G38" s="11">
        <f>VLOOKUP($A38,DADOS!$A:$N,7,FALSE)</f>
        <v/>
      </c>
      <c r="H38" s="11">
        <f>VLOOKUP($A38,DADOS!$A:$N,8,FALSE)</f>
        <v/>
      </c>
      <c r="I38" s="57">
        <f>VLOOKUP($A38,DADOS!$A:$N,10,FALSE)</f>
        <v/>
      </c>
      <c r="J38" s="11">
        <f>VLOOKUP($A38,DADOS!$A:$N,11,FALSE)</f>
        <v/>
      </c>
      <c r="K38">
        <f>VLOOKUP($A38,DADOS!$A:$N,12,FALSE)</f>
        <v/>
      </c>
      <c r="L38" s="11">
        <f>VLOOKUP($A38,DADOS!$A:$N,13,FALSE)</f>
        <v/>
      </c>
    </row>
    <row r="39">
      <c r="A39" t="inlineStr">
        <is>
          <t>126200-1A 8015741</t>
        </is>
      </c>
      <c r="B39" s="11">
        <f>VLOOKUP($A39,DADOS!$A:$N,2,FALSE)</f>
        <v/>
      </c>
      <c r="C39" s="11">
        <f>VLOOKUP($A39,DADOS!$A:$N,3,FALSE)</f>
        <v/>
      </c>
      <c r="D39" s="11">
        <f>VLOOKUP($A39,DADOS!$A:$N,4,FALSE)</f>
        <v/>
      </c>
      <c r="E39" s="11">
        <f>VLOOKUP($A39,DADOS!$A:$N,5,FALSE)</f>
        <v/>
      </c>
      <c r="F39" s="57">
        <f>VLOOKUP($A39,DADOS!$A:$N,6,FALSE)</f>
        <v/>
      </c>
      <c r="G39" s="11">
        <f>VLOOKUP($A39,DADOS!$A:$N,7,FALSE)</f>
        <v/>
      </c>
      <c r="H39" s="11">
        <f>VLOOKUP($A39,DADOS!$A:$N,8,FALSE)</f>
        <v/>
      </c>
      <c r="I39" s="57">
        <f>VLOOKUP($A39,DADOS!$A:$N,10,FALSE)</f>
        <v/>
      </c>
      <c r="J39" s="11">
        <f>VLOOKUP($A39,DADOS!$A:$N,11,FALSE)</f>
        <v/>
      </c>
      <c r="K39">
        <f>VLOOKUP($A39,DADOS!$A:$N,12,FALSE)</f>
        <v/>
      </c>
      <c r="L39" s="11">
        <f>VLOOKUP($A39,DADOS!$A:$N,13,FALSE)</f>
        <v/>
      </c>
    </row>
    <row r="40">
      <c r="A40" t="inlineStr">
        <is>
          <t>126200-1A 8138341</t>
        </is>
      </c>
      <c r="B40" s="11">
        <f>VLOOKUP($A40,DADOS!$A:$N,2,FALSE)</f>
        <v/>
      </c>
      <c r="C40" s="11">
        <f>VLOOKUP($A40,DADOS!$A:$N,3,FALSE)</f>
        <v/>
      </c>
      <c r="D40" s="11">
        <f>VLOOKUP($A40,DADOS!$A:$N,4,FALSE)</f>
        <v/>
      </c>
      <c r="E40" s="11">
        <f>VLOOKUP($A40,DADOS!$A:$N,5,FALSE)</f>
        <v/>
      </c>
      <c r="F40" s="57">
        <f>VLOOKUP($A40,DADOS!$A:$N,6,FALSE)</f>
        <v/>
      </c>
      <c r="G40" s="11">
        <f>VLOOKUP($A40,DADOS!$A:$N,7,FALSE)</f>
        <v/>
      </c>
      <c r="H40" s="11">
        <f>VLOOKUP($A40,DADOS!$A:$N,8,FALSE)</f>
        <v/>
      </c>
      <c r="I40" s="57">
        <f>VLOOKUP($A40,DADOS!$A:$N,10,FALSE)</f>
        <v/>
      </c>
      <c r="J40" s="11">
        <f>VLOOKUP($A40,DADOS!$A:$N,11,FALSE)</f>
        <v/>
      </c>
      <c r="K40">
        <f>VLOOKUP($A40,DADOS!$A:$N,12,FALSE)</f>
        <v/>
      </c>
      <c r="L40" s="11">
        <f>VLOOKUP($A40,DADOS!$A:$N,13,FALSE)</f>
        <v/>
      </c>
    </row>
    <row r="41">
      <c r="A41" t="inlineStr">
        <is>
          <t>126200-1O 4361417</t>
        </is>
      </c>
      <c r="B41" s="11">
        <f>VLOOKUP($A41,DADOS!$A:$N,2,FALSE)</f>
        <v/>
      </c>
      <c r="C41" s="11">
        <f>VLOOKUP($A41,DADOS!$A:$N,3,FALSE)</f>
        <v/>
      </c>
      <c r="D41" s="11">
        <f>VLOOKUP($A41,DADOS!$A:$N,4,FALSE)</f>
        <v/>
      </c>
      <c r="E41" s="11">
        <f>VLOOKUP($A41,DADOS!$A:$N,5,FALSE)</f>
        <v/>
      </c>
      <c r="F41" s="57">
        <f>VLOOKUP($A41,DADOS!$A:$N,6,FALSE)</f>
        <v/>
      </c>
      <c r="G41" s="11">
        <f>VLOOKUP($A41,DADOS!$A:$N,7,FALSE)</f>
        <v/>
      </c>
      <c r="H41" s="11">
        <f>VLOOKUP($A41,DADOS!$A:$N,8,FALSE)</f>
        <v/>
      </c>
      <c r="I41" s="57">
        <f>VLOOKUP($A41,DADOS!$A:$N,10,FALSE)</f>
        <v/>
      </c>
      <c r="J41" s="11">
        <f>VLOOKUP($A41,DADOS!$A:$N,11,FALSE)</f>
        <v/>
      </c>
      <c r="K41">
        <f>VLOOKUP($A41,DADOS!$A:$N,12,FALSE)</f>
        <v/>
      </c>
      <c r="L41" s="11">
        <f>VLOOKUP($A41,DADOS!$A:$N,13,FALSE)</f>
        <v/>
      </c>
    </row>
    <row r="42">
      <c r="A42" t="inlineStr">
        <is>
          <t>126200-1DA3951651</t>
        </is>
      </c>
      <c r="B42" s="11">
        <f>VLOOKUP($A42,DADOS!$A:$N,2,FALSE)</f>
        <v/>
      </c>
      <c r="C42" s="11">
        <f>VLOOKUP($A42,DADOS!$A:$N,3,FALSE)</f>
        <v/>
      </c>
      <c r="D42" s="11">
        <f>VLOOKUP($A42,DADOS!$A:$N,4,FALSE)</f>
        <v/>
      </c>
      <c r="E42" s="11">
        <f>VLOOKUP($A42,DADOS!$A:$N,5,FALSE)</f>
        <v/>
      </c>
      <c r="F42" s="57">
        <f>VLOOKUP($A42,DADOS!$A:$N,6,FALSE)</f>
        <v/>
      </c>
      <c r="G42" s="11">
        <f>VLOOKUP($A42,DADOS!$A:$N,7,FALSE)</f>
        <v/>
      </c>
      <c r="H42" s="11">
        <f>VLOOKUP($A42,DADOS!$A:$N,8,FALSE)</f>
        <v/>
      </c>
      <c r="I42" s="57">
        <f>VLOOKUP($A42,DADOS!$A:$N,10,FALSE)</f>
        <v/>
      </c>
      <c r="J42" s="11">
        <f>VLOOKUP($A42,DADOS!$A:$N,11,FALSE)</f>
        <v/>
      </c>
      <c r="K42">
        <f>VLOOKUP($A42,DADOS!$A:$N,12,FALSE)</f>
        <v/>
      </c>
      <c r="L42" s="11">
        <f>VLOOKUP($A42,DADOS!$A:$N,13,FALSE)</f>
        <v/>
      </c>
    </row>
    <row r="43">
      <c r="A43" t="inlineStr">
        <is>
          <t>126200-1A 8329801</t>
        </is>
      </c>
      <c r="B43" s="11">
        <f>VLOOKUP($A43,DADOS!$A:$N,2,FALSE)</f>
        <v/>
      </c>
      <c r="C43" s="11">
        <f>VLOOKUP($A43,DADOS!$A:$N,3,FALSE)</f>
        <v/>
      </c>
      <c r="D43" s="11">
        <f>VLOOKUP($A43,DADOS!$A:$N,4,FALSE)</f>
        <v/>
      </c>
      <c r="E43" s="11">
        <f>VLOOKUP($A43,DADOS!$A:$N,5,FALSE)</f>
        <v/>
      </c>
      <c r="F43" s="57">
        <f>VLOOKUP($A43,DADOS!$A:$N,6,FALSE)</f>
        <v/>
      </c>
      <c r="G43" s="11">
        <f>VLOOKUP($A43,DADOS!$A:$N,7,FALSE)</f>
        <v/>
      </c>
      <c r="H43" s="11">
        <f>VLOOKUP($A43,DADOS!$A:$N,8,FALSE)</f>
        <v/>
      </c>
      <c r="I43" s="57">
        <f>VLOOKUP($A43,DADOS!$A:$N,10,FALSE)</f>
        <v/>
      </c>
      <c r="J43" s="11">
        <f>VLOOKUP($A43,DADOS!$A:$N,11,FALSE)</f>
        <v/>
      </c>
      <c r="K43">
        <f>VLOOKUP($A43,DADOS!$A:$N,12,FALSE)</f>
        <v/>
      </c>
      <c r="L43" s="11">
        <f>VLOOKUP($A43,DADOS!$A:$N,13,FALSE)</f>
        <v/>
      </c>
    </row>
    <row r="44">
      <c r="A44" t="inlineStr">
        <is>
          <t>126200-1DA7518251</t>
        </is>
      </c>
      <c r="B44" s="11">
        <f>VLOOKUP($A44,DADOS!$A:$N,2,FALSE)</f>
        <v/>
      </c>
      <c r="C44" s="11">
        <f>VLOOKUP($A44,DADOS!$A:$N,3,FALSE)</f>
        <v/>
      </c>
      <c r="D44" s="11">
        <f>VLOOKUP($A44,DADOS!$A:$N,4,FALSE)</f>
        <v/>
      </c>
      <c r="E44" s="11">
        <f>VLOOKUP($A44,DADOS!$A:$N,5,FALSE)</f>
        <v/>
      </c>
      <c r="F44" s="57">
        <f>VLOOKUP($A44,DADOS!$A:$N,6,FALSE)</f>
        <v/>
      </c>
      <c r="G44" s="11">
        <f>VLOOKUP($A44,DADOS!$A:$N,7,FALSE)</f>
        <v/>
      </c>
      <c r="H44" s="11">
        <f>VLOOKUP($A44,DADOS!$A:$N,8,FALSE)</f>
        <v/>
      </c>
      <c r="I44" s="57">
        <f>VLOOKUP($A44,DADOS!$A:$N,10,FALSE)</f>
        <v/>
      </c>
      <c r="J44" s="11">
        <f>VLOOKUP($A44,DADOS!$A:$N,11,FALSE)</f>
        <v/>
      </c>
      <c r="K44">
        <f>VLOOKUP($A44,DADOS!$A:$N,12,FALSE)</f>
        <v/>
      </c>
      <c r="L44" s="11">
        <f>VLOOKUP($A44,DADOS!$A:$N,13,FALSE)</f>
        <v/>
      </c>
    </row>
    <row r="45">
      <c r="A45" t="inlineStr">
        <is>
          <t>126200-1A 8437081</t>
        </is>
      </c>
      <c r="B45" s="11">
        <f>VLOOKUP($A45,DADOS!$A:$N,2,FALSE)</f>
        <v/>
      </c>
      <c r="C45" s="11">
        <f>VLOOKUP($A45,DADOS!$A:$N,3,FALSE)</f>
        <v/>
      </c>
      <c r="D45" s="11">
        <f>VLOOKUP($A45,DADOS!$A:$N,4,FALSE)</f>
        <v/>
      </c>
      <c r="E45" s="11">
        <f>VLOOKUP($A45,DADOS!$A:$N,5,FALSE)</f>
        <v/>
      </c>
      <c r="F45" s="57">
        <f>VLOOKUP($A45,DADOS!$A:$N,6,FALSE)</f>
        <v/>
      </c>
      <c r="G45" s="11">
        <f>VLOOKUP($A45,DADOS!$A:$N,7,FALSE)</f>
        <v/>
      </c>
      <c r="H45" s="11">
        <f>VLOOKUP($A45,DADOS!$A:$N,8,FALSE)</f>
        <v/>
      </c>
      <c r="I45" s="57">
        <f>VLOOKUP($A45,DADOS!$A:$N,10,FALSE)</f>
        <v/>
      </c>
      <c r="J45" s="11">
        <f>VLOOKUP($A45,DADOS!$A:$N,11,FALSE)</f>
        <v/>
      </c>
      <c r="K45">
        <f>VLOOKUP($A45,DADOS!$A:$N,12,FALSE)</f>
        <v/>
      </c>
      <c r="L45" s="11">
        <f>VLOOKUP($A45,DADOS!$A:$N,13,FALSE)</f>
        <v/>
      </c>
    </row>
    <row r="46">
      <c r="A46" t="inlineStr">
        <is>
          <t>126200-1A 8373521</t>
        </is>
      </c>
      <c r="B46" s="11">
        <f>VLOOKUP($A46,DADOS!$A:$N,2,FALSE)</f>
        <v/>
      </c>
      <c r="C46" s="11">
        <f>VLOOKUP($A46,DADOS!$A:$N,3,FALSE)</f>
        <v/>
      </c>
      <c r="D46" s="11">
        <f>VLOOKUP($A46,DADOS!$A:$N,4,FALSE)</f>
        <v/>
      </c>
      <c r="E46" s="11">
        <f>VLOOKUP($A46,DADOS!$A:$N,5,FALSE)</f>
        <v/>
      </c>
      <c r="F46" s="57">
        <f>VLOOKUP($A46,DADOS!$A:$N,6,FALSE)</f>
        <v/>
      </c>
      <c r="G46" s="11">
        <f>VLOOKUP($A46,DADOS!$A:$N,7,FALSE)</f>
        <v/>
      </c>
      <c r="H46" s="11">
        <f>VLOOKUP($A46,DADOS!$A:$N,8,FALSE)</f>
        <v/>
      </c>
      <c r="I46" s="57">
        <f>VLOOKUP($A46,DADOS!$A:$N,10,FALSE)</f>
        <v/>
      </c>
      <c r="J46" s="11">
        <f>VLOOKUP($A46,DADOS!$A:$N,11,FALSE)</f>
        <v/>
      </c>
      <c r="K46">
        <f>VLOOKUP($A46,DADOS!$A:$N,12,FALSE)</f>
        <v/>
      </c>
      <c r="L46" s="11">
        <f>VLOOKUP($A46,DADOS!$A:$N,13,FALSE)</f>
        <v/>
      </c>
    </row>
    <row r="47">
      <c r="A47" t="inlineStr">
        <is>
          <t>126200-1P 7236497</t>
        </is>
      </c>
      <c r="B47" s="11">
        <f>VLOOKUP($A47,DADOS!$A:$N,2,FALSE)</f>
        <v/>
      </c>
      <c r="C47" s="11">
        <f>VLOOKUP($A47,DADOS!$A:$N,3,FALSE)</f>
        <v/>
      </c>
      <c r="D47" s="11">
        <f>VLOOKUP($A47,DADOS!$A:$N,4,FALSE)</f>
        <v/>
      </c>
      <c r="E47" s="11">
        <f>VLOOKUP($A47,DADOS!$A:$N,5,FALSE)</f>
        <v/>
      </c>
      <c r="F47" s="57">
        <f>VLOOKUP($A47,DADOS!$A:$N,6,FALSE)</f>
        <v/>
      </c>
      <c r="G47" s="11">
        <f>VLOOKUP($A47,DADOS!$A:$N,7,FALSE)</f>
        <v/>
      </c>
      <c r="H47" s="11">
        <f>VLOOKUP($A47,DADOS!$A:$N,8,FALSE)</f>
        <v/>
      </c>
      <c r="I47" s="57">
        <f>VLOOKUP($A47,DADOS!$A:$N,10,FALSE)</f>
        <v/>
      </c>
      <c r="J47" s="11">
        <f>VLOOKUP($A47,DADOS!$A:$N,11,FALSE)</f>
        <v/>
      </c>
      <c r="K47">
        <f>VLOOKUP($A47,DADOS!$A:$N,12,FALSE)</f>
        <v/>
      </c>
      <c r="L47" s="11">
        <f>VLOOKUP($A47,DADOS!$A:$N,13,FALSE)</f>
        <v/>
      </c>
    </row>
    <row r="48">
      <c r="A48" t="inlineStr">
        <is>
          <t>126200-1A 8577981</t>
        </is>
      </c>
      <c r="B48" s="11">
        <f>VLOOKUP($A48,DADOS!$A:$N,2,FALSE)</f>
        <v/>
      </c>
      <c r="C48" s="11">
        <f>VLOOKUP($A48,DADOS!$A:$N,3,FALSE)</f>
        <v/>
      </c>
      <c r="D48" s="11">
        <f>VLOOKUP($A48,DADOS!$A:$N,4,FALSE)</f>
        <v/>
      </c>
      <c r="E48" s="11">
        <f>VLOOKUP($A48,DADOS!$A:$N,5,FALSE)</f>
        <v/>
      </c>
      <c r="F48" s="57">
        <f>VLOOKUP($A48,DADOS!$A:$N,6,FALSE)</f>
        <v/>
      </c>
      <c r="G48" s="11">
        <f>VLOOKUP($A48,DADOS!$A:$N,7,FALSE)</f>
        <v/>
      </c>
      <c r="H48" s="11">
        <f>VLOOKUP($A48,DADOS!$A:$N,8,FALSE)</f>
        <v/>
      </c>
      <c r="I48" s="57">
        <f>VLOOKUP($A48,DADOS!$A:$N,10,FALSE)</f>
        <v/>
      </c>
      <c r="J48" s="11">
        <f>VLOOKUP($A48,DADOS!$A:$N,11,FALSE)</f>
        <v/>
      </c>
      <c r="K48">
        <f>VLOOKUP($A48,DADOS!$A:$N,12,FALSE)</f>
        <v/>
      </c>
      <c r="L48" s="11">
        <f>VLOOKUP($A48,DADOS!$A:$N,13,FALSE)</f>
        <v/>
      </c>
    </row>
    <row r="49">
      <c r="A49" t="inlineStr">
        <is>
          <t>000100-T565167138</t>
        </is>
      </c>
      <c r="B49" s="11">
        <f>VLOOKUP($A49,DADOS!$A:$N,2,FALSE)</f>
        <v/>
      </c>
      <c r="C49" s="11">
        <f>VLOOKUP($A49,DADOS!$A:$N,3,FALSE)</f>
        <v/>
      </c>
      <c r="D49" s="11">
        <f>VLOOKUP($A49,DADOS!$A:$N,4,FALSE)</f>
        <v/>
      </c>
      <c r="E49" s="11">
        <f>VLOOKUP($A49,DADOS!$A:$N,5,FALSE)</f>
        <v/>
      </c>
      <c r="F49" s="57">
        <f>VLOOKUP($A49,DADOS!$A:$N,6,FALSE)</f>
        <v/>
      </c>
      <c r="G49" s="11">
        <f>VLOOKUP($A49,DADOS!$A:$N,7,FALSE)</f>
        <v/>
      </c>
      <c r="H49" s="11">
        <f>VLOOKUP($A49,DADOS!$A:$N,8,FALSE)</f>
        <v/>
      </c>
      <c r="I49" s="57">
        <f>VLOOKUP($A49,DADOS!$A:$N,10,FALSE)</f>
        <v/>
      </c>
      <c r="J49" s="11">
        <f>VLOOKUP($A49,DADOS!$A:$N,11,FALSE)</f>
        <v/>
      </c>
      <c r="K49">
        <f>VLOOKUP($A49,DADOS!$A:$N,12,FALSE)</f>
        <v/>
      </c>
      <c r="L49" s="11">
        <f>VLOOKUP($A49,DADOS!$A:$N,13,FALSE)</f>
        <v/>
      </c>
    </row>
    <row r="50">
      <c r="A50" t="inlineStr">
        <is>
          <t>126200-1A 8554971</t>
        </is>
      </c>
      <c r="B50" s="11">
        <f>VLOOKUP($A50,DADOS!$A:$N,2,FALSE)</f>
        <v/>
      </c>
      <c r="C50" s="11">
        <f>VLOOKUP($A50,DADOS!$A:$N,3,FALSE)</f>
        <v/>
      </c>
      <c r="D50" s="11">
        <f>VLOOKUP($A50,DADOS!$A:$N,4,FALSE)</f>
        <v/>
      </c>
      <c r="E50" s="11">
        <f>VLOOKUP($A50,DADOS!$A:$N,5,FALSE)</f>
        <v/>
      </c>
      <c r="F50" s="57">
        <f>VLOOKUP($A50,DADOS!$A:$N,6,FALSE)</f>
        <v/>
      </c>
      <c r="G50" s="11">
        <f>VLOOKUP($A50,DADOS!$A:$N,7,FALSE)</f>
        <v/>
      </c>
      <c r="H50" s="11">
        <f>VLOOKUP($A50,DADOS!$A:$N,8,FALSE)</f>
        <v/>
      </c>
      <c r="I50" s="57">
        <f>VLOOKUP($A50,DADOS!$A:$N,10,FALSE)</f>
        <v/>
      </c>
      <c r="J50" s="11">
        <f>VLOOKUP($A50,DADOS!$A:$N,11,FALSE)</f>
        <v/>
      </c>
      <c r="K50">
        <f>VLOOKUP($A50,DADOS!$A:$N,12,FALSE)</f>
        <v/>
      </c>
      <c r="L50" s="11">
        <f>VLOOKUP($A50,DADOS!$A:$N,13,FALSE)</f>
        <v/>
      </c>
    </row>
    <row r="51">
      <c r="A51" t="inlineStr">
        <is>
          <t>126200-1DA2357841</t>
        </is>
      </c>
      <c r="B51" s="11">
        <f>VLOOKUP($A51,DADOS!$A:$N,2,FALSE)</f>
        <v/>
      </c>
      <c r="C51" s="11">
        <f>VLOOKUP($A51,DADOS!$A:$N,3,FALSE)</f>
        <v/>
      </c>
      <c r="D51" s="11">
        <f>VLOOKUP($A51,DADOS!$A:$N,4,FALSE)</f>
        <v/>
      </c>
      <c r="E51" s="11">
        <f>VLOOKUP($A51,DADOS!$A:$N,5,FALSE)</f>
        <v/>
      </c>
      <c r="F51" s="57">
        <f>VLOOKUP($A51,DADOS!$A:$N,6,FALSE)</f>
        <v/>
      </c>
      <c r="G51" s="11">
        <f>VLOOKUP($A51,DADOS!$A:$N,7,FALSE)</f>
        <v/>
      </c>
      <c r="H51" s="11">
        <f>VLOOKUP($A51,DADOS!$A:$N,8,FALSE)</f>
        <v/>
      </c>
      <c r="I51" s="57">
        <f>VLOOKUP($A51,DADOS!$A:$N,10,FALSE)</f>
        <v/>
      </c>
      <c r="J51" s="11">
        <f>VLOOKUP($A51,DADOS!$A:$N,11,FALSE)</f>
        <v/>
      </c>
      <c r="K51">
        <f>VLOOKUP($A51,DADOS!$A:$N,12,FALSE)</f>
        <v/>
      </c>
      <c r="L51" s="11">
        <f>VLOOKUP($A51,DADOS!$A:$N,13,FALSE)</f>
        <v/>
      </c>
    </row>
    <row r="52">
      <c r="A52" t="inlineStr">
        <is>
          <t>000100-T565167111</t>
        </is>
      </c>
      <c r="B52" s="11">
        <f>VLOOKUP($A52,DADOS!$A:$N,2,FALSE)</f>
        <v/>
      </c>
      <c r="C52" s="11">
        <f>VLOOKUP($A52,DADOS!$A:$N,3,FALSE)</f>
        <v/>
      </c>
      <c r="D52" s="11">
        <f>VLOOKUP($A52,DADOS!$A:$N,4,FALSE)</f>
        <v/>
      </c>
      <c r="E52" s="11">
        <f>VLOOKUP($A52,DADOS!$A:$N,5,FALSE)</f>
        <v/>
      </c>
      <c r="F52" s="57">
        <f>VLOOKUP($A52,DADOS!$A:$N,6,FALSE)</f>
        <v/>
      </c>
      <c r="G52" s="11">
        <f>VLOOKUP($A52,DADOS!$A:$N,7,FALSE)</f>
        <v/>
      </c>
      <c r="H52" s="11">
        <f>VLOOKUP($A52,DADOS!$A:$N,8,FALSE)</f>
        <v/>
      </c>
      <c r="I52" s="57">
        <f>VLOOKUP($A52,DADOS!$A:$N,10,FALSE)</f>
        <v/>
      </c>
      <c r="J52" s="11">
        <f>VLOOKUP($A52,DADOS!$A:$N,11,FALSE)</f>
        <v/>
      </c>
      <c r="K52">
        <f>VLOOKUP($A52,DADOS!$A:$N,12,FALSE)</f>
        <v/>
      </c>
      <c r="L52" s="11">
        <f>VLOOKUP($A52,DADOS!$A:$N,13,FALSE)</f>
        <v/>
      </c>
    </row>
    <row r="53">
      <c r="A53" t="inlineStr">
        <is>
          <t>000100-T565167127</t>
        </is>
      </c>
      <c r="B53" s="11">
        <f>VLOOKUP($A53,DADOS!$A:$N,2,FALSE)</f>
        <v/>
      </c>
      <c r="C53" s="11">
        <f>VLOOKUP($A53,DADOS!$A:$N,3,FALSE)</f>
        <v/>
      </c>
      <c r="D53" s="11">
        <f>VLOOKUP($A53,DADOS!$A:$N,4,FALSE)</f>
        <v/>
      </c>
      <c r="E53" s="11">
        <f>VLOOKUP($A53,DADOS!$A:$N,5,FALSE)</f>
        <v/>
      </c>
      <c r="F53" s="57">
        <f>VLOOKUP($A53,DADOS!$A:$N,6,FALSE)</f>
        <v/>
      </c>
      <c r="G53" s="11">
        <f>VLOOKUP($A53,DADOS!$A:$N,7,FALSE)</f>
        <v/>
      </c>
      <c r="H53" s="11">
        <f>VLOOKUP($A53,DADOS!$A:$N,8,FALSE)</f>
        <v/>
      </c>
      <c r="I53" s="57">
        <f>VLOOKUP($A53,DADOS!$A:$N,10,FALSE)</f>
        <v/>
      </c>
      <c r="J53" s="11">
        <f>VLOOKUP($A53,DADOS!$A:$N,11,FALSE)</f>
        <v/>
      </c>
      <c r="K53">
        <f>VLOOKUP($A53,DADOS!$A:$N,12,FALSE)</f>
        <v/>
      </c>
      <c r="L53" s="11">
        <f>VLOOKUP($A53,DADOS!$A:$N,13,FALSE)</f>
        <v/>
      </c>
    </row>
    <row r="54">
      <c r="A54" t="inlineStr">
        <is>
          <t>126200-1A 8653691</t>
        </is>
      </c>
      <c r="B54" s="11">
        <f>VLOOKUP($A54,DADOS!$A:$N,2,FALSE)</f>
        <v/>
      </c>
      <c r="C54" s="11">
        <f>VLOOKUP($A54,DADOS!$A:$N,3,FALSE)</f>
        <v/>
      </c>
      <c r="D54" s="11">
        <f>VLOOKUP($A54,DADOS!$A:$N,4,FALSE)</f>
        <v/>
      </c>
      <c r="E54" s="11">
        <f>VLOOKUP($A54,DADOS!$A:$N,5,FALSE)</f>
        <v/>
      </c>
      <c r="F54" s="57">
        <f>VLOOKUP($A54,DADOS!$A:$N,6,FALSE)</f>
        <v/>
      </c>
      <c r="G54" s="11">
        <f>VLOOKUP($A54,DADOS!$A:$N,7,FALSE)</f>
        <v/>
      </c>
      <c r="H54" s="11">
        <f>VLOOKUP($A54,DADOS!$A:$N,8,FALSE)</f>
        <v/>
      </c>
      <c r="I54" s="57">
        <f>VLOOKUP($A54,DADOS!$A:$N,10,FALSE)</f>
        <v/>
      </c>
      <c r="J54" s="11">
        <f>VLOOKUP($A54,DADOS!$A:$N,11,FALSE)</f>
        <v/>
      </c>
      <c r="K54">
        <f>VLOOKUP($A54,DADOS!$A:$N,12,FALSE)</f>
        <v/>
      </c>
      <c r="L54" s="11">
        <f>VLOOKUP($A54,DADOS!$A:$N,13,FALSE)</f>
        <v/>
      </c>
    </row>
    <row r="55">
      <c r="A55" t="inlineStr">
        <is>
          <t>126200-1A 9168391</t>
        </is>
      </c>
      <c r="B55" s="11">
        <f>VLOOKUP($A55,DADOS!$A:$N,2,FALSE)</f>
        <v/>
      </c>
      <c r="C55" s="11">
        <f>VLOOKUP($A55,DADOS!$A:$N,3,FALSE)</f>
        <v/>
      </c>
      <c r="D55" s="11">
        <f>VLOOKUP($A55,DADOS!$A:$N,4,FALSE)</f>
        <v/>
      </c>
      <c r="E55" s="11">
        <f>VLOOKUP($A55,DADOS!$A:$N,5,FALSE)</f>
        <v/>
      </c>
      <c r="F55" s="57">
        <f>VLOOKUP($A55,DADOS!$A:$N,6,FALSE)</f>
        <v/>
      </c>
      <c r="G55" s="11">
        <f>VLOOKUP($A55,DADOS!$A:$N,7,FALSE)</f>
        <v/>
      </c>
      <c r="H55" s="11">
        <f>VLOOKUP($A55,DADOS!$A:$N,8,FALSE)</f>
        <v/>
      </c>
      <c r="I55" s="57">
        <f>VLOOKUP($A55,DADOS!$A:$N,10,FALSE)</f>
        <v/>
      </c>
      <c r="J55" s="11">
        <f>VLOOKUP($A55,DADOS!$A:$N,11,FALSE)</f>
        <v/>
      </c>
      <c r="K55">
        <f>VLOOKUP($A55,DADOS!$A:$N,12,FALSE)</f>
        <v/>
      </c>
      <c r="L55" s="11">
        <f>VLOOKUP($A55,DADOS!$A:$N,13,FALSE)</f>
        <v/>
      </c>
    </row>
    <row r="56">
      <c r="A56" t="inlineStr">
        <is>
          <t>000100-T564158867</t>
        </is>
      </c>
      <c r="B56" s="11">
        <f>VLOOKUP($A56,DADOS!$A:$N,2,FALSE)</f>
        <v/>
      </c>
      <c r="C56" s="11">
        <f>VLOOKUP($A56,DADOS!$A:$N,3,FALSE)</f>
        <v/>
      </c>
      <c r="D56" s="11">
        <f>VLOOKUP($A56,DADOS!$A:$N,4,FALSE)</f>
        <v/>
      </c>
      <c r="E56" s="11">
        <f>VLOOKUP($A56,DADOS!$A:$N,5,FALSE)</f>
        <v/>
      </c>
      <c r="F56" s="57">
        <f>VLOOKUP($A56,DADOS!$A:$N,6,FALSE)</f>
        <v/>
      </c>
      <c r="G56" s="11">
        <f>VLOOKUP($A56,DADOS!$A:$N,7,FALSE)</f>
        <v/>
      </c>
      <c r="H56" s="11">
        <f>VLOOKUP($A56,DADOS!$A:$N,8,FALSE)</f>
        <v/>
      </c>
      <c r="I56" s="57">
        <f>VLOOKUP($A56,DADOS!$A:$N,10,FALSE)</f>
        <v/>
      </c>
      <c r="J56" s="11">
        <f>VLOOKUP($A56,DADOS!$A:$N,11,FALSE)</f>
        <v/>
      </c>
      <c r="K56">
        <f>VLOOKUP($A56,DADOS!$A:$N,12,FALSE)</f>
        <v/>
      </c>
      <c r="L56" s="11">
        <f>VLOOKUP($A56,DADOS!$A:$N,13,FALSE)</f>
        <v/>
      </c>
    </row>
    <row r="57">
      <c r="A57" t="inlineStr">
        <is>
          <t>126200-1DA2357831</t>
        </is>
      </c>
      <c r="B57" s="11">
        <f>VLOOKUP($A57,DADOS!$A:$N,2,FALSE)</f>
        <v/>
      </c>
      <c r="C57" s="11">
        <f>VLOOKUP($A57,DADOS!$A:$N,3,FALSE)</f>
        <v/>
      </c>
      <c r="D57" s="11">
        <f>VLOOKUP($A57,DADOS!$A:$N,4,FALSE)</f>
        <v/>
      </c>
      <c r="E57" s="11">
        <f>VLOOKUP($A57,DADOS!$A:$N,5,FALSE)</f>
        <v/>
      </c>
      <c r="F57" s="57">
        <f>VLOOKUP($A57,DADOS!$A:$N,6,FALSE)</f>
        <v/>
      </c>
      <c r="G57" s="11">
        <f>VLOOKUP($A57,DADOS!$A:$N,7,FALSE)</f>
        <v/>
      </c>
      <c r="H57" s="11">
        <f>VLOOKUP($A57,DADOS!$A:$N,8,FALSE)</f>
        <v/>
      </c>
      <c r="I57" s="57">
        <f>VLOOKUP($A57,DADOS!$A:$N,10,FALSE)</f>
        <v/>
      </c>
      <c r="J57" s="11">
        <f>VLOOKUP($A57,DADOS!$A:$N,11,FALSE)</f>
        <v/>
      </c>
      <c r="K57">
        <f>VLOOKUP($A57,DADOS!$A:$N,12,FALSE)</f>
        <v/>
      </c>
      <c r="L57" s="11">
        <f>VLOOKUP($A57,DADOS!$A:$N,13,FALSE)</f>
        <v/>
      </c>
    </row>
    <row r="58">
      <c r="A58" t="inlineStr">
        <is>
          <t>108200-RV01741474</t>
        </is>
      </c>
      <c r="B58" s="11">
        <f>VLOOKUP($A58,DADOS!$A:$N,2,FALSE)</f>
        <v/>
      </c>
      <c r="C58" s="11">
        <f>VLOOKUP($A58,DADOS!$A:$N,3,FALSE)</f>
        <v/>
      </c>
      <c r="D58" s="11">
        <f>VLOOKUP($A58,DADOS!$A:$N,4,FALSE)</f>
        <v/>
      </c>
      <c r="E58" s="11">
        <f>VLOOKUP($A58,DADOS!$A:$N,5,FALSE)</f>
        <v/>
      </c>
      <c r="F58" s="57">
        <f>VLOOKUP($A58,DADOS!$A:$N,6,FALSE)</f>
        <v/>
      </c>
      <c r="G58" s="11">
        <f>VLOOKUP($A58,DADOS!$A:$N,7,FALSE)</f>
        <v/>
      </c>
      <c r="H58" s="11">
        <f>VLOOKUP($A58,DADOS!$A:$N,8,FALSE)</f>
        <v/>
      </c>
      <c r="I58" s="57">
        <f>VLOOKUP($A58,DADOS!$A:$N,10,FALSE)</f>
        <v/>
      </c>
      <c r="J58" s="11">
        <f>VLOOKUP($A58,DADOS!$A:$N,11,FALSE)</f>
        <v/>
      </c>
      <c r="K58">
        <f>VLOOKUP($A58,DADOS!$A:$N,12,FALSE)</f>
        <v/>
      </c>
      <c r="L58" s="11">
        <f>VLOOKUP($A58,DADOS!$A:$N,13,FALSE)</f>
        <v/>
      </c>
    </row>
    <row r="59">
      <c r="A59" t="inlineStr">
        <is>
          <t>126200-1A 9056451</t>
        </is>
      </c>
      <c r="B59" s="11">
        <f>VLOOKUP($A59,DADOS!$A:$N,2,FALSE)</f>
        <v/>
      </c>
      <c r="C59" s="11">
        <f>VLOOKUP($A59,DADOS!$A:$N,3,FALSE)</f>
        <v/>
      </c>
      <c r="D59" s="11">
        <f>VLOOKUP($A59,DADOS!$A:$N,4,FALSE)</f>
        <v/>
      </c>
      <c r="E59" s="11">
        <f>VLOOKUP($A59,DADOS!$A:$N,5,FALSE)</f>
        <v/>
      </c>
      <c r="F59" s="57">
        <f>VLOOKUP($A59,DADOS!$A:$N,6,FALSE)</f>
        <v/>
      </c>
      <c r="G59" s="11">
        <f>VLOOKUP($A59,DADOS!$A:$N,7,FALSE)</f>
        <v/>
      </c>
      <c r="H59" s="11">
        <f>VLOOKUP($A59,DADOS!$A:$N,8,FALSE)</f>
        <v/>
      </c>
      <c r="I59" s="57">
        <f>VLOOKUP($A59,DADOS!$A:$N,10,FALSE)</f>
        <v/>
      </c>
      <c r="J59" s="11">
        <f>VLOOKUP($A59,DADOS!$A:$N,11,FALSE)</f>
        <v/>
      </c>
      <c r="K59">
        <f>VLOOKUP($A59,DADOS!$A:$N,12,FALSE)</f>
        <v/>
      </c>
      <c r="L59" s="11">
        <f>VLOOKUP($A59,DADOS!$A:$N,13,FALSE)</f>
        <v/>
      </c>
    </row>
    <row r="60">
      <c r="A60" t="inlineStr">
        <is>
          <t>126200-1A 9220791</t>
        </is>
      </c>
      <c r="B60" s="11">
        <f>VLOOKUP($A60,DADOS!$A:$N,2,FALSE)</f>
        <v/>
      </c>
      <c r="C60" s="11">
        <f>VLOOKUP($A60,DADOS!$A:$N,3,FALSE)</f>
        <v/>
      </c>
      <c r="D60" s="11">
        <f>VLOOKUP($A60,DADOS!$A:$N,4,FALSE)</f>
        <v/>
      </c>
      <c r="E60" s="11">
        <f>VLOOKUP($A60,DADOS!$A:$N,5,FALSE)</f>
        <v/>
      </c>
      <c r="F60" s="57">
        <f>VLOOKUP($A60,DADOS!$A:$N,6,FALSE)</f>
        <v/>
      </c>
      <c r="G60" s="11">
        <f>VLOOKUP($A60,DADOS!$A:$N,7,FALSE)</f>
        <v/>
      </c>
      <c r="H60" s="11">
        <f>VLOOKUP($A60,DADOS!$A:$N,8,FALSE)</f>
        <v/>
      </c>
      <c r="I60" s="57">
        <f>VLOOKUP($A60,DADOS!$A:$N,10,FALSE)</f>
        <v/>
      </c>
      <c r="J60" s="11">
        <f>VLOOKUP($A60,DADOS!$A:$N,11,FALSE)</f>
        <v/>
      </c>
      <c r="K60">
        <f>VLOOKUP($A60,DADOS!$A:$N,12,FALSE)</f>
        <v/>
      </c>
      <c r="L60" s="11">
        <f>VLOOKUP($A60,DADOS!$A:$N,13,FALSE)</f>
        <v/>
      </c>
    </row>
    <row r="61">
      <c r="A61" t="inlineStr">
        <is>
          <t>126200-1A 9215691</t>
        </is>
      </c>
      <c r="B61" s="11">
        <f>VLOOKUP($A61,DADOS!$A:$N,2,FALSE)</f>
        <v/>
      </c>
      <c r="C61" s="11">
        <f>VLOOKUP($A61,DADOS!$A:$N,3,FALSE)</f>
        <v/>
      </c>
      <c r="D61" s="11">
        <f>VLOOKUP($A61,DADOS!$A:$N,4,FALSE)</f>
        <v/>
      </c>
      <c r="E61" s="11">
        <f>VLOOKUP($A61,DADOS!$A:$N,5,FALSE)</f>
        <v/>
      </c>
      <c r="F61" s="57">
        <f>VLOOKUP($A61,DADOS!$A:$N,6,FALSE)</f>
        <v/>
      </c>
      <c r="G61" s="11">
        <f>VLOOKUP($A61,DADOS!$A:$N,7,FALSE)</f>
        <v/>
      </c>
      <c r="H61" s="11">
        <f>VLOOKUP($A61,DADOS!$A:$N,8,FALSE)</f>
        <v/>
      </c>
      <c r="I61" s="57">
        <f>VLOOKUP($A61,DADOS!$A:$N,10,FALSE)</f>
        <v/>
      </c>
      <c r="J61" s="11">
        <f>VLOOKUP($A61,DADOS!$A:$N,11,FALSE)</f>
        <v/>
      </c>
      <c r="K61">
        <f>VLOOKUP($A61,DADOS!$A:$N,12,FALSE)</f>
        <v/>
      </c>
      <c r="L61" s="11">
        <f>VLOOKUP($A61,DADOS!$A:$N,13,FALSE)</f>
        <v/>
      </c>
    </row>
    <row r="62">
      <c r="A62" t="inlineStr">
        <is>
          <t>126200-1A 9046211</t>
        </is>
      </c>
      <c r="B62" s="11">
        <f>VLOOKUP($A62,DADOS!$A:$N,2,FALSE)</f>
        <v/>
      </c>
      <c r="C62" s="11">
        <f>VLOOKUP($A62,DADOS!$A:$N,3,FALSE)</f>
        <v/>
      </c>
      <c r="D62" s="11">
        <f>VLOOKUP($A62,DADOS!$A:$N,4,FALSE)</f>
        <v/>
      </c>
      <c r="E62" s="11">
        <f>VLOOKUP($A62,DADOS!$A:$N,5,FALSE)</f>
        <v/>
      </c>
      <c r="F62" s="57">
        <f>VLOOKUP($A62,DADOS!$A:$N,6,FALSE)</f>
        <v/>
      </c>
      <c r="G62" s="11">
        <f>VLOOKUP($A62,DADOS!$A:$N,7,FALSE)</f>
        <v/>
      </c>
      <c r="H62" s="11">
        <f>VLOOKUP($A62,DADOS!$A:$N,8,FALSE)</f>
        <v/>
      </c>
      <c r="I62" s="57">
        <f>VLOOKUP($A62,DADOS!$A:$N,10,FALSE)</f>
        <v/>
      </c>
      <c r="J62" s="11">
        <f>VLOOKUP($A62,DADOS!$A:$N,11,FALSE)</f>
        <v/>
      </c>
      <c r="K62">
        <f>VLOOKUP($A62,DADOS!$A:$N,12,FALSE)</f>
        <v/>
      </c>
      <c r="L62" s="11">
        <f>VLOOKUP($A62,DADOS!$A:$N,13,FALSE)</f>
        <v/>
      </c>
    </row>
    <row r="63">
      <c r="A63" t="inlineStr">
        <is>
          <t>126200-1A 9161021</t>
        </is>
      </c>
      <c r="B63" s="11">
        <f>VLOOKUP($A63,DADOS!$A:$N,2,FALSE)</f>
        <v/>
      </c>
      <c r="C63" s="11">
        <f>VLOOKUP($A63,DADOS!$A:$N,3,FALSE)</f>
        <v/>
      </c>
      <c r="D63" s="11">
        <f>VLOOKUP($A63,DADOS!$A:$N,4,FALSE)</f>
        <v/>
      </c>
      <c r="E63" s="11">
        <f>VLOOKUP($A63,DADOS!$A:$N,5,FALSE)</f>
        <v/>
      </c>
      <c r="F63" s="57">
        <f>VLOOKUP($A63,DADOS!$A:$N,6,FALSE)</f>
        <v/>
      </c>
      <c r="G63" s="11">
        <f>VLOOKUP($A63,DADOS!$A:$N,7,FALSE)</f>
        <v/>
      </c>
      <c r="H63" s="11">
        <f>VLOOKUP($A63,DADOS!$A:$N,8,FALSE)</f>
        <v/>
      </c>
      <c r="I63" s="57">
        <f>VLOOKUP($A63,DADOS!$A:$N,10,FALSE)</f>
        <v/>
      </c>
      <c r="J63" s="11">
        <f>VLOOKUP($A63,DADOS!$A:$N,11,FALSE)</f>
        <v/>
      </c>
      <c r="K63">
        <f>VLOOKUP($A63,DADOS!$A:$N,12,FALSE)</f>
        <v/>
      </c>
      <c r="L63" s="11">
        <f>VLOOKUP($A63,DADOS!$A:$N,13,FALSE)</f>
        <v/>
      </c>
    </row>
    <row r="64">
      <c r="A64" t="inlineStr">
        <is>
          <t>000300-S030591569</t>
        </is>
      </c>
      <c r="B64" s="11">
        <f>VLOOKUP($A64,DADOS!$A:$N,2,FALSE)</f>
        <v/>
      </c>
      <c r="C64" s="11">
        <f>VLOOKUP($A64,DADOS!$A:$N,3,FALSE)</f>
        <v/>
      </c>
      <c r="D64" s="11">
        <f>VLOOKUP($A64,DADOS!$A:$N,4,FALSE)</f>
        <v/>
      </c>
      <c r="E64" s="11">
        <f>VLOOKUP($A64,DADOS!$A:$N,5,FALSE)</f>
        <v/>
      </c>
      <c r="F64" s="57">
        <f>VLOOKUP($A64,DADOS!$A:$N,6,FALSE)</f>
        <v/>
      </c>
      <c r="G64" s="11">
        <f>VLOOKUP($A64,DADOS!$A:$N,7,FALSE)</f>
        <v/>
      </c>
      <c r="H64" s="11">
        <f>VLOOKUP($A64,DADOS!$A:$N,8,FALSE)</f>
        <v/>
      </c>
      <c r="I64" s="57">
        <f>VLOOKUP($A64,DADOS!$A:$N,10,FALSE)</f>
        <v/>
      </c>
      <c r="J64" s="11">
        <f>VLOOKUP($A64,DADOS!$A:$N,11,FALSE)</f>
        <v/>
      </c>
      <c r="K64">
        <f>VLOOKUP($A64,DADOS!$A:$N,12,FALSE)</f>
        <v/>
      </c>
      <c r="L64" s="11">
        <f>VLOOKUP($A64,DADOS!$A:$N,13,FALSE)</f>
        <v/>
      </c>
    </row>
    <row r="65">
      <c r="A65" t="inlineStr">
        <is>
          <t>000300-S030636144</t>
        </is>
      </c>
      <c r="B65" s="11">
        <f>VLOOKUP($A65,DADOS!$A:$N,2,FALSE)</f>
        <v/>
      </c>
      <c r="C65" s="11">
        <f>VLOOKUP($A65,DADOS!$A:$N,3,FALSE)</f>
        <v/>
      </c>
      <c r="D65" s="11">
        <f>VLOOKUP($A65,DADOS!$A:$N,4,FALSE)</f>
        <v/>
      </c>
      <c r="E65" s="11">
        <f>VLOOKUP($A65,DADOS!$A:$N,5,FALSE)</f>
        <v/>
      </c>
      <c r="F65" s="57">
        <f>VLOOKUP($A65,DADOS!$A:$N,6,FALSE)</f>
        <v/>
      </c>
      <c r="G65" s="11">
        <f>VLOOKUP($A65,DADOS!$A:$N,7,FALSE)</f>
        <v/>
      </c>
      <c r="H65" s="11">
        <f>VLOOKUP($A65,DADOS!$A:$N,8,FALSE)</f>
        <v/>
      </c>
      <c r="I65" s="57">
        <f>VLOOKUP($A65,DADOS!$A:$N,10,FALSE)</f>
        <v/>
      </c>
      <c r="J65" s="11">
        <f>VLOOKUP($A65,DADOS!$A:$N,11,FALSE)</f>
        <v/>
      </c>
      <c r="K65">
        <f>VLOOKUP($A65,DADOS!$A:$N,12,FALSE)</f>
        <v/>
      </c>
      <c r="L65" s="11">
        <f>VLOOKUP($A65,DADOS!$A:$N,13,FALSE)</f>
        <v/>
      </c>
    </row>
    <row r="66">
      <c r="A66" t="inlineStr">
        <is>
          <t>126200-1A 9074921</t>
        </is>
      </c>
      <c r="B66" s="11">
        <f>VLOOKUP($A66,DADOS!$A:$N,2,FALSE)</f>
        <v/>
      </c>
      <c r="C66" s="11">
        <f>VLOOKUP($A66,DADOS!$A:$N,3,FALSE)</f>
        <v/>
      </c>
      <c r="D66" s="11">
        <f>VLOOKUP($A66,DADOS!$A:$N,4,FALSE)</f>
        <v/>
      </c>
      <c r="E66" s="11">
        <f>VLOOKUP($A66,DADOS!$A:$N,5,FALSE)</f>
        <v/>
      </c>
      <c r="F66" s="57">
        <f>VLOOKUP($A66,DADOS!$A:$N,6,FALSE)</f>
        <v/>
      </c>
      <c r="G66" s="11">
        <f>VLOOKUP($A66,DADOS!$A:$N,7,FALSE)</f>
        <v/>
      </c>
      <c r="H66" s="11">
        <f>VLOOKUP($A66,DADOS!$A:$N,8,FALSE)</f>
        <v/>
      </c>
      <c r="I66" s="57">
        <f>VLOOKUP($A66,DADOS!$A:$N,10,FALSE)</f>
        <v/>
      </c>
      <c r="J66" s="11">
        <f>VLOOKUP($A66,DADOS!$A:$N,11,FALSE)</f>
        <v/>
      </c>
      <c r="K66">
        <f>VLOOKUP($A66,DADOS!$A:$N,12,FALSE)</f>
        <v/>
      </c>
      <c r="L66" s="11">
        <f>VLOOKUP($A66,DADOS!$A:$N,13,FALSE)</f>
        <v/>
      </c>
    </row>
    <row r="67">
      <c r="A67" t="inlineStr">
        <is>
          <t>126200-1A 9473771</t>
        </is>
      </c>
      <c r="B67" s="11">
        <f>VLOOKUP($A67,DADOS!$A:$N,2,FALSE)</f>
        <v/>
      </c>
      <c r="C67" s="11">
        <f>VLOOKUP($A67,DADOS!$A:$N,3,FALSE)</f>
        <v/>
      </c>
      <c r="D67" s="11">
        <f>VLOOKUP($A67,DADOS!$A:$N,4,FALSE)</f>
        <v/>
      </c>
      <c r="E67" s="11">
        <f>VLOOKUP($A67,DADOS!$A:$N,5,FALSE)</f>
        <v/>
      </c>
      <c r="F67" s="57">
        <f>VLOOKUP($A67,DADOS!$A:$N,6,FALSE)</f>
        <v/>
      </c>
      <c r="G67" s="11">
        <f>VLOOKUP($A67,DADOS!$A:$N,7,FALSE)</f>
        <v/>
      </c>
      <c r="H67" s="11">
        <f>VLOOKUP($A67,DADOS!$A:$N,8,FALSE)</f>
        <v/>
      </c>
      <c r="I67" s="57">
        <f>VLOOKUP($A67,DADOS!$A:$N,10,FALSE)</f>
        <v/>
      </c>
      <c r="J67" s="11">
        <f>VLOOKUP($A67,DADOS!$A:$N,11,FALSE)</f>
        <v/>
      </c>
      <c r="K67">
        <f>VLOOKUP($A67,DADOS!$A:$N,12,FALSE)</f>
        <v/>
      </c>
      <c r="L67" s="11">
        <f>VLOOKUP($A67,DADOS!$A:$N,13,FALSE)</f>
        <v/>
      </c>
    </row>
    <row r="68">
      <c r="A68" t="inlineStr">
        <is>
          <t>000300-S030823172</t>
        </is>
      </c>
      <c r="B68" s="11">
        <f>VLOOKUP($A68,DADOS!$A:$N,2,FALSE)</f>
        <v/>
      </c>
      <c r="C68" s="11">
        <f>VLOOKUP($A68,DADOS!$A:$N,3,FALSE)</f>
        <v/>
      </c>
      <c r="D68" s="11">
        <f>VLOOKUP($A68,DADOS!$A:$N,4,FALSE)</f>
        <v/>
      </c>
      <c r="E68" s="11">
        <f>VLOOKUP($A68,DADOS!$A:$N,5,FALSE)</f>
        <v/>
      </c>
      <c r="F68" s="57">
        <f>VLOOKUP($A68,DADOS!$A:$N,6,FALSE)</f>
        <v/>
      </c>
      <c r="G68" s="11">
        <f>VLOOKUP($A68,DADOS!$A:$N,7,FALSE)</f>
        <v/>
      </c>
      <c r="H68" s="11">
        <f>VLOOKUP($A68,DADOS!$A:$N,8,FALSE)</f>
        <v/>
      </c>
      <c r="I68" s="57">
        <f>VLOOKUP($A68,DADOS!$A:$N,10,FALSE)</f>
        <v/>
      </c>
      <c r="J68" s="11">
        <f>VLOOKUP($A68,DADOS!$A:$N,11,FALSE)</f>
        <v/>
      </c>
      <c r="K68">
        <f>VLOOKUP($A68,DADOS!$A:$N,12,FALSE)</f>
        <v/>
      </c>
      <c r="L68" s="11">
        <f>VLOOKUP($A68,DADOS!$A:$N,13,FALSE)</f>
        <v/>
      </c>
    </row>
    <row r="69">
      <c r="A69" t="inlineStr">
        <is>
          <t>126200-1A 9477331</t>
        </is>
      </c>
      <c r="B69" s="11">
        <f>VLOOKUP($A69,DADOS!$A:$N,2,FALSE)</f>
        <v/>
      </c>
      <c r="C69" s="11">
        <f>VLOOKUP($A69,DADOS!$A:$N,3,FALSE)</f>
        <v/>
      </c>
      <c r="D69" s="11">
        <f>VLOOKUP($A69,DADOS!$A:$N,4,FALSE)</f>
        <v/>
      </c>
      <c r="E69" s="11">
        <f>VLOOKUP($A69,DADOS!$A:$N,5,FALSE)</f>
        <v/>
      </c>
      <c r="F69" s="57">
        <f>VLOOKUP($A69,DADOS!$A:$N,6,FALSE)</f>
        <v/>
      </c>
      <c r="G69" s="11">
        <f>VLOOKUP($A69,DADOS!$A:$N,7,FALSE)</f>
        <v/>
      </c>
      <c r="H69" s="11">
        <f>VLOOKUP($A69,DADOS!$A:$N,8,FALSE)</f>
        <v/>
      </c>
      <c r="I69" s="57">
        <f>VLOOKUP($A69,DADOS!$A:$N,10,FALSE)</f>
        <v/>
      </c>
      <c r="J69" s="11">
        <f>VLOOKUP($A69,DADOS!$A:$N,11,FALSE)</f>
        <v/>
      </c>
      <c r="K69">
        <f>VLOOKUP($A69,DADOS!$A:$N,12,FALSE)</f>
        <v/>
      </c>
      <c r="L69" s="11">
        <f>VLOOKUP($A69,DADOS!$A:$N,13,FALSE)</f>
        <v/>
      </c>
    </row>
    <row r="70">
      <c r="A70" t="inlineStr">
        <is>
          <t>126200-1A 9471361</t>
        </is>
      </c>
      <c r="B70" s="11">
        <f>VLOOKUP($A70,DADOS!$A:$N,2,FALSE)</f>
        <v/>
      </c>
      <c r="C70" s="11">
        <f>VLOOKUP($A70,DADOS!$A:$N,3,FALSE)</f>
        <v/>
      </c>
      <c r="D70" s="11">
        <f>VLOOKUP($A70,DADOS!$A:$N,4,FALSE)</f>
        <v/>
      </c>
      <c r="E70" s="11">
        <f>VLOOKUP($A70,DADOS!$A:$N,5,FALSE)</f>
        <v/>
      </c>
      <c r="F70" s="57">
        <f>VLOOKUP($A70,DADOS!$A:$N,6,FALSE)</f>
        <v/>
      </c>
      <c r="G70" s="11">
        <f>VLOOKUP($A70,DADOS!$A:$N,7,FALSE)</f>
        <v/>
      </c>
      <c r="H70" s="11">
        <f>VLOOKUP($A70,DADOS!$A:$N,8,FALSE)</f>
        <v/>
      </c>
      <c r="I70" s="57">
        <f>VLOOKUP($A70,DADOS!$A:$N,10,FALSE)</f>
        <v/>
      </c>
      <c r="J70" s="11">
        <f>VLOOKUP($A70,DADOS!$A:$N,11,FALSE)</f>
        <v/>
      </c>
      <c r="K70">
        <f>VLOOKUP($A70,DADOS!$A:$N,12,FALSE)</f>
        <v/>
      </c>
      <c r="L70" s="11">
        <f>VLOOKUP($A70,DADOS!$A:$N,13,FALSE)</f>
        <v/>
      </c>
    </row>
    <row r="71">
      <c r="A71" t="inlineStr">
        <is>
          <t>126200-1A 9680831</t>
        </is>
      </c>
      <c r="B71" s="11">
        <f>VLOOKUP($A71,DADOS!$A:$N,2,FALSE)</f>
        <v/>
      </c>
      <c r="C71" s="11">
        <f>VLOOKUP($A71,DADOS!$A:$N,3,FALSE)</f>
        <v/>
      </c>
      <c r="D71" s="11">
        <f>VLOOKUP($A71,DADOS!$A:$N,4,FALSE)</f>
        <v/>
      </c>
      <c r="E71" s="11">
        <f>VLOOKUP($A71,DADOS!$A:$N,5,FALSE)</f>
        <v/>
      </c>
      <c r="F71" s="57">
        <f>VLOOKUP($A71,DADOS!$A:$N,6,FALSE)</f>
        <v/>
      </c>
      <c r="G71" s="11">
        <f>VLOOKUP($A71,DADOS!$A:$N,7,FALSE)</f>
        <v/>
      </c>
      <c r="H71" s="11">
        <f>VLOOKUP($A71,DADOS!$A:$N,8,FALSE)</f>
        <v/>
      </c>
      <c r="I71" s="57">
        <f>VLOOKUP($A71,DADOS!$A:$N,10,FALSE)</f>
        <v/>
      </c>
      <c r="J71" s="11">
        <f>VLOOKUP($A71,DADOS!$A:$N,11,FALSE)</f>
        <v/>
      </c>
      <c r="K71">
        <f>VLOOKUP($A71,DADOS!$A:$N,12,FALSE)</f>
        <v/>
      </c>
      <c r="L71" s="11">
        <f>VLOOKUP($A71,DADOS!$A:$N,13,FALSE)</f>
        <v/>
      </c>
    </row>
    <row r="72">
      <c r="A72" t="inlineStr">
        <is>
          <t>126200-1A 9687761</t>
        </is>
      </c>
      <c r="B72" s="11">
        <f>VLOOKUP($A72,DADOS!$A:$N,2,FALSE)</f>
        <v/>
      </c>
      <c r="C72" s="11">
        <f>VLOOKUP($A72,DADOS!$A:$N,3,FALSE)</f>
        <v/>
      </c>
      <c r="D72" s="11">
        <f>VLOOKUP($A72,DADOS!$A:$N,4,FALSE)</f>
        <v/>
      </c>
      <c r="E72" s="11">
        <f>VLOOKUP($A72,DADOS!$A:$N,5,FALSE)</f>
        <v/>
      </c>
      <c r="F72" s="57">
        <f>VLOOKUP($A72,DADOS!$A:$N,6,FALSE)</f>
        <v/>
      </c>
      <c r="G72" s="11">
        <f>VLOOKUP($A72,DADOS!$A:$N,7,FALSE)</f>
        <v/>
      </c>
      <c r="H72" s="11">
        <f>VLOOKUP($A72,DADOS!$A:$N,8,FALSE)</f>
        <v/>
      </c>
      <c r="I72" s="57">
        <f>VLOOKUP($A72,DADOS!$A:$N,10,FALSE)</f>
        <v/>
      </c>
      <c r="J72" s="11">
        <f>VLOOKUP($A72,DADOS!$A:$N,11,FALSE)</f>
        <v/>
      </c>
      <c r="K72">
        <f>VLOOKUP($A72,DADOS!$A:$N,12,FALSE)</f>
        <v/>
      </c>
      <c r="L72" s="11">
        <f>VLOOKUP($A72,DADOS!$A:$N,13,FALSE)</f>
        <v/>
      </c>
    </row>
    <row r="73">
      <c r="A73" t="inlineStr">
        <is>
          <t>126200-1P 4050837</t>
        </is>
      </c>
      <c r="B73" s="11">
        <f>VLOOKUP($A73,DADOS!$A:$N,2,FALSE)</f>
        <v/>
      </c>
      <c r="C73" s="11">
        <f>VLOOKUP($A73,DADOS!$A:$N,3,FALSE)</f>
        <v/>
      </c>
      <c r="D73" s="11">
        <f>VLOOKUP($A73,DADOS!$A:$N,4,FALSE)</f>
        <v/>
      </c>
      <c r="E73" s="11">
        <f>VLOOKUP($A73,DADOS!$A:$N,5,FALSE)</f>
        <v/>
      </c>
      <c r="F73" s="57">
        <f>VLOOKUP($A73,DADOS!$A:$N,6,FALSE)</f>
        <v/>
      </c>
      <c r="G73" s="11">
        <f>VLOOKUP($A73,DADOS!$A:$N,7,FALSE)</f>
        <v/>
      </c>
      <c r="H73" s="11">
        <f>VLOOKUP($A73,DADOS!$A:$N,8,FALSE)</f>
        <v/>
      </c>
      <c r="I73" s="57">
        <f>VLOOKUP($A73,DADOS!$A:$N,10,FALSE)</f>
        <v/>
      </c>
      <c r="J73" s="11">
        <f>VLOOKUP($A73,DADOS!$A:$N,11,FALSE)</f>
        <v/>
      </c>
      <c r="K73">
        <f>VLOOKUP($A73,DADOS!$A:$N,12,FALSE)</f>
        <v/>
      </c>
      <c r="L73" s="11">
        <f>VLOOKUP($A73,DADOS!$A:$N,13,FALSE)</f>
        <v/>
      </c>
    </row>
    <row r="74">
      <c r="A74" t="inlineStr">
        <is>
          <t>000300-S031123516</t>
        </is>
      </c>
      <c r="B74" s="11">
        <f>VLOOKUP($A74,DADOS!$A:$N,2,FALSE)</f>
        <v/>
      </c>
      <c r="C74" s="11">
        <f>VLOOKUP($A74,DADOS!$A:$N,3,FALSE)</f>
        <v/>
      </c>
      <c r="D74" s="11">
        <f>VLOOKUP($A74,DADOS!$A:$N,4,FALSE)</f>
        <v/>
      </c>
      <c r="E74" s="11">
        <f>VLOOKUP($A74,DADOS!$A:$N,5,FALSE)</f>
        <v/>
      </c>
      <c r="F74" s="57">
        <f>VLOOKUP($A74,DADOS!$A:$N,6,FALSE)</f>
        <v/>
      </c>
      <c r="G74" s="11">
        <f>VLOOKUP($A74,DADOS!$A:$N,7,FALSE)</f>
        <v/>
      </c>
      <c r="H74" s="11">
        <f>VLOOKUP($A74,DADOS!$A:$N,8,FALSE)</f>
        <v/>
      </c>
      <c r="I74" s="57">
        <f>VLOOKUP($A74,DADOS!$A:$N,10,FALSE)</f>
        <v/>
      </c>
      <c r="J74" s="11">
        <f>VLOOKUP($A74,DADOS!$A:$N,11,FALSE)</f>
        <v/>
      </c>
      <c r="K74">
        <f>VLOOKUP($A74,DADOS!$A:$N,12,FALSE)</f>
        <v/>
      </c>
      <c r="L74" s="11">
        <f>VLOOKUP($A74,DADOS!$A:$N,13,FALSE)</f>
        <v/>
      </c>
    </row>
    <row r="75">
      <c r="A75" t="inlineStr">
        <is>
          <t>116200-X002133067</t>
        </is>
      </c>
      <c r="B75" s="11">
        <f>VLOOKUP($A75,DADOS!$A:$N,2,FALSE)</f>
        <v/>
      </c>
      <c r="C75" s="11">
        <f>VLOOKUP($A75,DADOS!$A:$N,3,FALSE)</f>
        <v/>
      </c>
      <c r="D75" s="11">
        <f>VLOOKUP($A75,DADOS!$A:$N,4,FALSE)</f>
        <v/>
      </c>
      <c r="E75" s="11">
        <f>VLOOKUP($A75,DADOS!$A:$N,5,FALSE)</f>
        <v/>
      </c>
      <c r="F75" s="57">
        <f>VLOOKUP($A75,DADOS!$A:$N,6,FALSE)</f>
        <v/>
      </c>
      <c r="G75" s="11">
        <f>VLOOKUP($A75,DADOS!$A:$N,7,FALSE)</f>
        <v/>
      </c>
      <c r="H75" s="11">
        <f>VLOOKUP($A75,DADOS!$A:$N,8,FALSE)</f>
        <v/>
      </c>
      <c r="I75" s="57">
        <f>VLOOKUP($A75,DADOS!$A:$N,10,FALSE)</f>
        <v/>
      </c>
      <c r="J75" s="11">
        <f>VLOOKUP($A75,DADOS!$A:$N,11,FALSE)</f>
        <v/>
      </c>
      <c r="K75">
        <f>VLOOKUP($A75,DADOS!$A:$N,12,FALSE)</f>
        <v/>
      </c>
      <c r="L75" s="11">
        <f>VLOOKUP($A75,DADOS!$A:$N,13,FALSE)</f>
        <v/>
      </c>
    </row>
    <row r="76">
      <c r="A76" t="inlineStr">
        <is>
          <t>126200-1A 9851531</t>
        </is>
      </c>
      <c r="B76" s="11">
        <f>VLOOKUP($A76,DADOS!$A:$N,2,FALSE)</f>
        <v/>
      </c>
      <c r="C76" s="11">
        <f>VLOOKUP($A76,DADOS!$A:$N,3,FALSE)</f>
        <v/>
      </c>
      <c r="D76" s="11">
        <f>VLOOKUP($A76,DADOS!$A:$N,4,FALSE)</f>
        <v/>
      </c>
      <c r="E76" s="11">
        <f>VLOOKUP($A76,DADOS!$A:$N,5,FALSE)</f>
        <v/>
      </c>
      <c r="F76" s="57">
        <f>VLOOKUP($A76,DADOS!$A:$N,6,FALSE)</f>
        <v/>
      </c>
      <c r="G76" s="11">
        <f>VLOOKUP($A76,DADOS!$A:$N,7,FALSE)</f>
        <v/>
      </c>
      <c r="H76" s="11">
        <f>VLOOKUP($A76,DADOS!$A:$N,8,FALSE)</f>
        <v/>
      </c>
      <c r="I76" s="57">
        <f>VLOOKUP($A76,DADOS!$A:$N,10,FALSE)</f>
        <v/>
      </c>
      <c r="J76" s="11">
        <f>VLOOKUP($A76,DADOS!$A:$N,11,FALSE)</f>
        <v/>
      </c>
      <c r="K76">
        <f>VLOOKUP($A76,DADOS!$A:$N,12,FALSE)</f>
        <v/>
      </c>
      <c r="L76" s="11">
        <f>VLOOKUP($A76,DADOS!$A:$N,13,FALSE)</f>
        <v/>
      </c>
    </row>
    <row r="77">
      <c r="A77" t="inlineStr">
        <is>
          <t>126200-1DA3039471</t>
        </is>
      </c>
      <c r="B77" s="11">
        <f>VLOOKUP($A77,DADOS!$A:$N,2,FALSE)</f>
        <v/>
      </c>
      <c r="C77" s="11">
        <f>VLOOKUP($A77,DADOS!$A:$N,3,FALSE)</f>
        <v/>
      </c>
      <c r="D77" s="11">
        <f>VLOOKUP($A77,DADOS!$A:$N,4,FALSE)</f>
        <v/>
      </c>
      <c r="E77" s="11">
        <f>VLOOKUP($A77,DADOS!$A:$N,5,FALSE)</f>
        <v/>
      </c>
      <c r="F77" s="57">
        <f>VLOOKUP($A77,DADOS!$A:$N,6,FALSE)</f>
        <v/>
      </c>
      <c r="G77" s="11">
        <f>VLOOKUP($A77,DADOS!$A:$N,7,FALSE)</f>
        <v/>
      </c>
      <c r="H77" s="11">
        <f>VLOOKUP($A77,DADOS!$A:$N,8,FALSE)</f>
        <v/>
      </c>
      <c r="I77" s="57">
        <f>VLOOKUP($A77,DADOS!$A:$N,10,FALSE)</f>
        <v/>
      </c>
      <c r="J77" s="11">
        <f>VLOOKUP($A77,DADOS!$A:$N,11,FALSE)</f>
        <v/>
      </c>
      <c r="K77">
        <f>VLOOKUP($A77,DADOS!$A:$N,12,FALSE)</f>
        <v/>
      </c>
      <c r="L77" s="11">
        <f>VLOOKUP($A77,DADOS!$A:$N,13,FALSE)</f>
        <v/>
      </c>
    </row>
    <row r="78">
      <c r="A78" t="inlineStr">
        <is>
          <t>126200-1A 9850281</t>
        </is>
      </c>
      <c r="B78" s="11">
        <f>VLOOKUP($A78,DADOS!$A:$N,2,FALSE)</f>
        <v/>
      </c>
      <c r="C78" s="11">
        <f>VLOOKUP($A78,DADOS!$A:$N,3,FALSE)</f>
        <v/>
      </c>
      <c r="D78" s="11">
        <f>VLOOKUP($A78,DADOS!$A:$N,4,FALSE)</f>
        <v/>
      </c>
      <c r="E78" s="11">
        <f>VLOOKUP($A78,DADOS!$A:$N,5,FALSE)</f>
        <v/>
      </c>
      <c r="F78" s="57">
        <f>VLOOKUP($A78,DADOS!$A:$N,6,FALSE)</f>
        <v/>
      </c>
      <c r="G78" s="11">
        <f>VLOOKUP($A78,DADOS!$A:$N,7,FALSE)</f>
        <v/>
      </c>
      <c r="H78" s="11">
        <f>VLOOKUP($A78,DADOS!$A:$N,8,FALSE)</f>
        <v/>
      </c>
      <c r="I78" s="57">
        <f>VLOOKUP($A78,DADOS!$A:$N,10,FALSE)</f>
        <v/>
      </c>
      <c r="J78" s="11">
        <f>VLOOKUP($A78,DADOS!$A:$N,11,FALSE)</f>
        <v/>
      </c>
      <c r="K78">
        <f>VLOOKUP($A78,DADOS!$A:$N,12,FALSE)</f>
        <v/>
      </c>
      <c r="L78" s="11">
        <f>VLOOKUP($A78,DADOS!$A:$N,13,FALSE)</f>
        <v/>
      </c>
    </row>
    <row r="79">
      <c r="A79" t="inlineStr">
        <is>
          <t>126200-1A 9933461</t>
        </is>
      </c>
      <c r="B79" s="11">
        <f>VLOOKUP($A79,DADOS!$A:$N,2,FALSE)</f>
        <v/>
      </c>
      <c r="C79" s="11">
        <f>VLOOKUP($A79,DADOS!$A:$N,3,FALSE)</f>
        <v/>
      </c>
      <c r="D79" s="11">
        <f>VLOOKUP($A79,DADOS!$A:$N,4,FALSE)</f>
        <v/>
      </c>
      <c r="E79" s="11">
        <f>VLOOKUP($A79,DADOS!$A:$N,5,FALSE)</f>
        <v/>
      </c>
      <c r="F79" s="57">
        <f>VLOOKUP($A79,DADOS!$A:$N,6,FALSE)</f>
        <v/>
      </c>
      <c r="G79" s="11">
        <f>VLOOKUP($A79,DADOS!$A:$N,7,FALSE)</f>
        <v/>
      </c>
      <c r="H79" s="11">
        <f>VLOOKUP($A79,DADOS!$A:$N,8,FALSE)</f>
        <v/>
      </c>
      <c r="I79" s="57">
        <f>VLOOKUP($A79,DADOS!$A:$N,10,FALSE)</f>
        <v/>
      </c>
      <c r="J79" s="11">
        <f>VLOOKUP($A79,DADOS!$A:$N,11,FALSE)</f>
        <v/>
      </c>
      <c r="K79">
        <f>VLOOKUP($A79,DADOS!$A:$N,12,FALSE)</f>
        <v/>
      </c>
      <c r="L79" s="11">
        <f>VLOOKUP($A79,DADOS!$A:$N,13,FALSE)</f>
        <v/>
      </c>
    </row>
    <row r="80">
      <c r="A80" t="inlineStr">
        <is>
          <t>126200-1A 0024622</t>
        </is>
      </c>
      <c r="B80" s="11">
        <f>VLOOKUP($A80,DADOS!$A:$N,2,FALSE)</f>
        <v/>
      </c>
      <c r="C80" s="11">
        <f>VLOOKUP($A80,DADOS!$A:$N,3,FALSE)</f>
        <v/>
      </c>
      <c r="D80" s="11">
        <f>VLOOKUP($A80,DADOS!$A:$N,4,FALSE)</f>
        <v/>
      </c>
      <c r="E80" s="11">
        <f>VLOOKUP($A80,DADOS!$A:$N,5,FALSE)</f>
        <v/>
      </c>
      <c r="F80" s="57">
        <f>VLOOKUP($A80,DADOS!$A:$N,6,FALSE)</f>
        <v/>
      </c>
      <c r="G80" s="11">
        <f>VLOOKUP($A80,DADOS!$A:$N,7,FALSE)</f>
        <v/>
      </c>
      <c r="H80" s="11">
        <f>VLOOKUP($A80,DADOS!$A:$N,8,FALSE)</f>
        <v/>
      </c>
      <c r="I80" s="57">
        <f>VLOOKUP($A80,DADOS!$A:$N,10,FALSE)</f>
        <v/>
      </c>
      <c r="J80" s="11">
        <f>VLOOKUP($A80,DADOS!$A:$N,11,FALSE)</f>
        <v/>
      </c>
      <c r="K80">
        <f>VLOOKUP($A80,DADOS!$A:$N,12,FALSE)</f>
        <v/>
      </c>
      <c r="L80" s="11">
        <f>VLOOKUP($A80,DADOS!$A:$N,13,FALSE)</f>
        <v/>
      </c>
    </row>
    <row r="81">
      <c r="A81" t="inlineStr">
        <is>
          <t>126200-1A 0022912</t>
        </is>
      </c>
      <c r="B81" s="11">
        <f>VLOOKUP($A81,DADOS!$A:$N,2,FALSE)</f>
        <v/>
      </c>
      <c r="C81" s="11">
        <f>VLOOKUP($A81,DADOS!$A:$N,3,FALSE)</f>
        <v/>
      </c>
      <c r="D81" s="11">
        <f>VLOOKUP($A81,DADOS!$A:$N,4,FALSE)</f>
        <v/>
      </c>
      <c r="E81" s="11">
        <f>VLOOKUP($A81,DADOS!$A:$N,5,FALSE)</f>
        <v/>
      </c>
      <c r="F81" s="57">
        <f>VLOOKUP($A81,DADOS!$A:$N,6,FALSE)</f>
        <v/>
      </c>
      <c r="G81" s="11">
        <f>VLOOKUP($A81,DADOS!$A:$N,7,FALSE)</f>
        <v/>
      </c>
      <c r="H81" s="11">
        <f>VLOOKUP($A81,DADOS!$A:$N,8,FALSE)</f>
        <v/>
      </c>
      <c r="I81" s="57">
        <f>VLOOKUP($A81,DADOS!$A:$N,10,FALSE)</f>
        <v/>
      </c>
      <c r="J81" s="11">
        <f>VLOOKUP($A81,DADOS!$A:$N,11,FALSE)</f>
        <v/>
      </c>
      <c r="K81">
        <f>VLOOKUP($A81,DADOS!$A:$N,12,FALSE)</f>
        <v/>
      </c>
      <c r="L81" s="11">
        <f>VLOOKUP($A81,DADOS!$A:$N,13,FALSE)</f>
        <v/>
      </c>
    </row>
    <row r="82">
      <c r="A82" t="inlineStr">
        <is>
          <t>000300-M000043866</t>
        </is>
      </c>
      <c r="B82" s="11">
        <f>VLOOKUP($A82,DADOS!$A:$N,2,FALSE)</f>
        <v/>
      </c>
      <c r="C82" s="11">
        <f>VLOOKUP($A82,DADOS!$A:$N,3,FALSE)</f>
        <v/>
      </c>
      <c r="D82" s="11">
        <f>VLOOKUP($A82,DADOS!$A:$N,4,FALSE)</f>
        <v/>
      </c>
      <c r="E82" s="11">
        <f>VLOOKUP($A82,DADOS!$A:$N,5,FALSE)</f>
        <v/>
      </c>
      <c r="F82" s="57">
        <f>VLOOKUP($A82,DADOS!$A:$N,6,FALSE)</f>
        <v/>
      </c>
      <c r="G82" s="11">
        <f>VLOOKUP($A82,DADOS!$A:$N,7,FALSE)</f>
        <v/>
      </c>
      <c r="H82" s="11">
        <f>VLOOKUP($A82,DADOS!$A:$N,8,FALSE)</f>
        <v/>
      </c>
      <c r="I82" s="57">
        <f>VLOOKUP($A82,DADOS!$A:$N,10,FALSE)</f>
        <v/>
      </c>
      <c r="J82" s="11">
        <f>VLOOKUP($A82,DADOS!$A:$N,11,FALSE)</f>
        <v/>
      </c>
      <c r="K82">
        <f>VLOOKUP($A82,DADOS!$A:$N,12,FALSE)</f>
        <v/>
      </c>
      <c r="L82" s="11">
        <f>VLOOKUP($A82,DADOS!$A:$N,13,FALSE)</f>
        <v/>
      </c>
    </row>
    <row r="83">
      <c r="A83" t="inlineStr">
        <is>
          <t>126200-1A 0017222</t>
        </is>
      </c>
      <c r="B83" s="11">
        <f>VLOOKUP($A83,DADOS!$A:$N,2,FALSE)</f>
        <v/>
      </c>
      <c r="C83" s="11">
        <f>VLOOKUP($A83,DADOS!$A:$N,3,FALSE)</f>
        <v/>
      </c>
      <c r="D83" s="11">
        <f>VLOOKUP($A83,DADOS!$A:$N,4,FALSE)</f>
        <v/>
      </c>
      <c r="E83" s="11">
        <f>VLOOKUP($A83,DADOS!$A:$N,5,FALSE)</f>
        <v/>
      </c>
      <c r="F83" s="57">
        <f>VLOOKUP($A83,DADOS!$A:$N,6,FALSE)</f>
        <v/>
      </c>
      <c r="G83" s="11">
        <f>VLOOKUP($A83,DADOS!$A:$N,7,FALSE)</f>
        <v/>
      </c>
      <c r="H83" s="11">
        <f>VLOOKUP($A83,DADOS!$A:$N,8,FALSE)</f>
        <v/>
      </c>
      <c r="I83" s="57">
        <f>VLOOKUP($A83,DADOS!$A:$N,10,FALSE)</f>
        <v/>
      </c>
      <c r="J83" s="11">
        <f>VLOOKUP($A83,DADOS!$A:$N,11,FALSE)</f>
        <v/>
      </c>
      <c r="K83">
        <f>VLOOKUP($A83,DADOS!$A:$N,12,FALSE)</f>
        <v/>
      </c>
      <c r="L83" s="11">
        <f>VLOOKUP($A83,DADOS!$A:$N,13,FALSE)</f>
        <v/>
      </c>
    </row>
    <row r="84">
      <c r="A84" t="inlineStr">
        <is>
          <t>126200-1P 6278287</t>
        </is>
      </c>
      <c r="B84" s="11">
        <f>VLOOKUP($A84,DADOS!$A:$N,2,FALSE)</f>
        <v/>
      </c>
      <c r="C84" s="11">
        <f>VLOOKUP($A84,DADOS!$A:$N,3,FALSE)</f>
        <v/>
      </c>
      <c r="D84" s="11">
        <f>VLOOKUP($A84,DADOS!$A:$N,4,FALSE)</f>
        <v/>
      </c>
      <c r="E84" s="11">
        <f>VLOOKUP($A84,DADOS!$A:$N,5,FALSE)</f>
        <v/>
      </c>
      <c r="F84" s="57">
        <f>VLOOKUP($A84,DADOS!$A:$N,6,FALSE)</f>
        <v/>
      </c>
      <c r="G84" s="11">
        <f>VLOOKUP($A84,DADOS!$A:$N,7,FALSE)</f>
        <v/>
      </c>
      <c r="H84" s="11">
        <f>VLOOKUP($A84,DADOS!$A:$N,8,FALSE)</f>
        <v/>
      </c>
      <c r="I84" s="57">
        <f>VLOOKUP($A84,DADOS!$A:$N,10,FALSE)</f>
        <v/>
      </c>
      <c r="J84" s="11">
        <f>VLOOKUP($A84,DADOS!$A:$N,11,FALSE)</f>
        <v/>
      </c>
      <c r="K84">
        <f>VLOOKUP($A84,DADOS!$A:$N,12,FALSE)</f>
        <v/>
      </c>
      <c r="L84" s="11">
        <f>VLOOKUP($A84,DADOS!$A:$N,13,FALSE)</f>
        <v/>
      </c>
    </row>
    <row r="85">
      <c r="A85" t="inlineStr">
        <is>
          <t>126200-1A 0058422</t>
        </is>
      </c>
      <c r="B85" s="11">
        <f>VLOOKUP($A85,DADOS!$A:$N,2,FALSE)</f>
        <v/>
      </c>
      <c r="C85" s="11">
        <f>VLOOKUP($A85,DADOS!$A:$N,3,FALSE)</f>
        <v/>
      </c>
      <c r="D85" s="11">
        <f>VLOOKUP($A85,DADOS!$A:$N,4,FALSE)</f>
        <v/>
      </c>
      <c r="E85" s="11">
        <f>VLOOKUP($A85,DADOS!$A:$N,5,FALSE)</f>
        <v/>
      </c>
      <c r="F85" s="57">
        <f>VLOOKUP($A85,DADOS!$A:$N,6,FALSE)</f>
        <v/>
      </c>
      <c r="G85" s="11">
        <f>VLOOKUP($A85,DADOS!$A:$N,7,FALSE)</f>
        <v/>
      </c>
      <c r="H85" s="11">
        <f>VLOOKUP($A85,DADOS!$A:$N,8,FALSE)</f>
        <v/>
      </c>
      <c r="I85" s="57">
        <f>VLOOKUP($A85,DADOS!$A:$N,10,FALSE)</f>
        <v/>
      </c>
      <c r="J85" s="11">
        <f>VLOOKUP($A85,DADOS!$A:$N,11,FALSE)</f>
        <v/>
      </c>
      <c r="K85">
        <f>VLOOKUP($A85,DADOS!$A:$N,12,FALSE)</f>
        <v/>
      </c>
      <c r="L85" s="11">
        <f>VLOOKUP($A85,DADOS!$A:$N,13,FALSE)</f>
        <v/>
      </c>
    </row>
    <row r="86">
      <c r="A86" t="inlineStr">
        <is>
          <t>126200-1AA0419741</t>
        </is>
      </c>
      <c r="B86" s="11">
        <f>VLOOKUP($A86,DADOS!$A:$N,2,FALSE)</f>
        <v/>
      </c>
      <c r="C86" s="11">
        <f>VLOOKUP($A86,DADOS!$A:$N,3,FALSE)</f>
        <v/>
      </c>
      <c r="D86" s="11">
        <f>VLOOKUP($A86,DADOS!$A:$N,4,FALSE)</f>
        <v/>
      </c>
      <c r="E86" s="11">
        <f>VLOOKUP($A86,DADOS!$A:$N,5,FALSE)</f>
        <v/>
      </c>
      <c r="F86" s="57">
        <f>VLOOKUP($A86,DADOS!$A:$N,6,FALSE)</f>
        <v/>
      </c>
      <c r="G86" s="11">
        <f>VLOOKUP($A86,DADOS!$A:$N,7,FALSE)</f>
        <v/>
      </c>
      <c r="H86" s="11">
        <f>VLOOKUP($A86,DADOS!$A:$N,8,FALSE)</f>
        <v/>
      </c>
      <c r="I86" s="57">
        <f>VLOOKUP($A86,DADOS!$A:$N,10,FALSE)</f>
        <v/>
      </c>
      <c r="J86" s="11">
        <f>VLOOKUP($A86,DADOS!$A:$N,11,FALSE)</f>
        <v/>
      </c>
      <c r="K86">
        <f>VLOOKUP($A86,DADOS!$A:$N,12,FALSE)</f>
        <v/>
      </c>
      <c r="L86" s="11">
        <f>VLOOKUP($A86,DADOS!$A:$N,13,FALSE)</f>
        <v/>
      </c>
    </row>
    <row r="87">
      <c r="A87" t="inlineStr">
        <is>
          <t>119200-Y34408090</t>
        </is>
      </c>
      <c r="B87" s="11">
        <f>VLOOKUP($A87,DADOS!$A:$N,2,FALSE)</f>
        <v/>
      </c>
      <c r="C87" s="11">
        <f>VLOOKUP($A87,DADOS!$A:$N,3,FALSE)</f>
        <v/>
      </c>
      <c r="D87" s="11">
        <f>VLOOKUP($A87,DADOS!$A:$N,4,FALSE)</f>
        <v/>
      </c>
      <c r="E87" s="11">
        <f>VLOOKUP($A87,DADOS!$A:$N,5,FALSE)</f>
        <v/>
      </c>
      <c r="F87" s="57">
        <f>VLOOKUP($A87,DADOS!$A:$N,6,FALSE)</f>
        <v/>
      </c>
      <c r="G87" s="11">
        <f>VLOOKUP($A87,DADOS!$A:$N,7,FALSE)</f>
        <v/>
      </c>
      <c r="H87" s="11">
        <f>VLOOKUP($A87,DADOS!$A:$N,8,FALSE)</f>
        <v/>
      </c>
      <c r="I87" s="57">
        <f>VLOOKUP($A87,DADOS!$A:$N,10,FALSE)</f>
        <v/>
      </c>
      <c r="J87" s="11">
        <f>VLOOKUP($A87,DADOS!$A:$N,11,FALSE)</f>
        <v/>
      </c>
      <c r="K87">
        <f>VLOOKUP($A87,DADOS!$A:$N,12,FALSE)</f>
        <v/>
      </c>
      <c r="L87" s="11">
        <f>VLOOKUP($A87,DADOS!$A:$N,13,FALSE)</f>
        <v/>
      </c>
    </row>
    <row r="88">
      <c r="A88" t="inlineStr">
        <is>
          <t>126200-1AA0523391</t>
        </is>
      </c>
      <c r="B88" s="11">
        <f>VLOOKUP($A88,DADOS!$A:$N,2,FALSE)</f>
        <v/>
      </c>
      <c r="C88" s="11">
        <f>VLOOKUP($A88,DADOS!$A:$N,3,FALSE)</f>
        <v/>
      </c>
      <c r="D88" s="11">
        <f>VLOOKUP($A88,DADOS!$A:$N,4,FALSE)</f>
        <v/>
      </c>
      <c r="E88" s="11">
        <f>VLOOKUP($A88,DADOS!$A:$N,5,FALSE)</f>
        <v/>
      </c>
      <c r="F88" s="57">
        <f>VLOOKUP($A88,DADOS!$A:$N,6,FALSE)</f>
        <v/>
      </c>
      <c r="G88" s="11">
        <f>VLOOKUP($A88,DADOS!$A:$N,7,FALSE)</f>
        <v/>
      </c>
      <c r="H88" s="11">
        <f>VLOOKUP($A88,DADOS!$A:$N,8,FALSE)</f>
        <v/>
      </c>
      <c r="I88" s="57">
        <f>VLOOKUP($A88,DADOS!$A:$N,10,FALSE)</f>
        <v/>
      </c>
      <c r="J88" s="11">
        <f>VLOOKUP($A88,DADOS!$A:$N,11,FALSE)</f>
        <v/>
      </c>
      <c r="K88">
        <f>VLOOKUP($A88,DADOS!$A:$N,12,FALSE)</f>
        <v/>
      </c>
      <c r="L88" s="11">
        <f>VLOOKUP($A88,DADOS!$A:$N,13,FALSE)</f>
        <v/>
      </c>
    </row>
    <row r="89">
      <c r="A89" t="inlineStr">
        <is>
          <t>275350-I005034848</t>
        </is>
      </c>
      <c r="B89" s="11">
        <f>VLOOKUP($A89,DADOS!$A:$N,2,FALSE)</f>
        <v/>
      </c>
      <c r="C89" s="11">
        <f>VLOOKUP($A89,DADOS!$A:$N,3,FALSE)</f>
        <v/>
      </c>
      <c r="D89" s="11">
        <f>VLOOKUP($A89,DADOS!$A:$N,4,FALSE)</f>
        <v/>
      </c>
      <c r="E89" s="11">
        <f>VLOOKUP($A89,DADOS!$A:$N,5,FALSE)</f>
        <v/>
      </c>
      <c r="F89" s="57">
        <f>VLOOKUP($A89,DADOS!$A:$N,6,FALSE)</f>
        <v/>
      </c>
      <c r="G89" s="11">
        <f>VLOOKUP($A89,DADOS!$A:$N,7,FALSE)</f>
        <v/>
      </c>
      <c r="H89" s="11">
        <f>VLOOKUP($A89,DADOS!$A:$N,8,FALSE)</f>
        <v/>
      </c>
      <c r="I89" s="57">
        <f>VLOOKUP($A89,DADOS!$A:$N,10,FALSE)</f>
        <v/>
      </c>
      <c r="J89" s="11">
        <f>VLOOKUP($A89,DADOS!$A:$N,11,FALSE)</f>
        <v/>
      </c>
      <c r="K89">
        <f>VLOOKUP($A89,DADOS!$A:$N,12,FALSE)</f>
        <v/>
      </c>
      <c r="L89" s="11">
        <f>VLOOKUP($A89,DADOS!$A:$N,13,FALSE)</f>
        <v/>
      </c>
    </row>
    <row r="90">
      <c r="A90" t="inlineStr">
        <is>
          <t>000300-S029812705</t>
        </is>
      </c>
      <c r="B90" s="11">
        <f>VLOOKUP($A90,DADOS!$A:$N,2,FALSE)</f>
        <v/>
      </c>
      <c r="C90" s="11">
        <f>VLOOKUP($A90,DADOS!$A:$N,3,FALSE)</f>
        <v/>
      </c>
      <c r="D90" s="11">
        <f>VLOOKUP($A90,DADOS!$A:$N,4,FALSE)</f>
        <v/>
      </c>
      <c r="E90" s="11">
        <f>VLOOKUP($A90,DADOS!$A:$N,5,FALSE)</f>
        <v/>
      </c>
      <c r="F90" s="57">
        <f>VLOOKUP($A90,DADOS!$A:$N,6,FALSE)</f>
        <v/>
      </c>
      <c r="G90" s="11">
        <f>VLOOKUP($A90,DADOS!$A:$N,7,FALSE)</f>
        <v/>
      </c>
      <c r="H90" s="11">
        <f>VLOOKUP($A90,DADOS!$A:$N,8,FALSE)</f>
        <v/>
      </c>
      <c r="I90" s="57">
        <f>VLOOKUP($A90,DADOS!$A:$N,10,FALSE)</f>
        <v/>
      </c>
      <c r="J90" s="11">
        <f>VLOOKUP($A90,DADOS!$A:$N,11,FALSE)</f>
        <v/>
      </c>
      <c r="K90">
        <f>VLOOKUP($A90,DADOS!$A:$N,12,FALSE)</f>
        <v/>
      </c>
      <c r="L90" s="11">
        <f>VLOOKUP($A90,DADOS!$A:$N,13,FALSE)</f>
        <v/>
      </c>
    </row>
    <row r="91">
      <c r="A91" t="inlineStr">
        <is>
          <t>000100-R602228018</t>
        </is>
      </c>
      <c r="B91" s="11">
        <f>VLOOKUP($A91,DADOS!$A:$N,2,FALSE)</f>
        <v/>
      </c>
      <c r="C91" s="11">
        <f>VLOOKUP($A91,DADOS!$A:$N,3,FALSE)</f>
        <v/>
      </c>
      <c r="D91" s="11">
        <f>VLOOKUP($A91,DADOS!$A:$N,4,FALSE)</f>
        <v/>
      </c>
      <c r="E91" s="11">
        <f>VLOOKUP($A91,DADOS!$A:$N,5,FALSE)</f>
        <v/>
      </c>
      <c r="F91" s="57">
        <f>VLOOKUP($A91,DADOS!$A:$N,6,FALSE)</f>
        <v/>
      </c>
      <c r="G91" s="11">
        <f>VLOOKUP($A91,DADOS!$A:$N,7,FALSE)</f>
        <v/>
      </c>
      <c r="H91" s="11">
        <f>VLOOKUP($A91,DADOS!$A:$N,8,FALSE)</f>
        <v/>
      </c>
      <c r="I91" s="57">
        <f>VLOOKUP($A91,DADOS!$A:$N,10,FALSE)</f>
        <v/>
      </c>
      <c r="J91" s="11">
        <f>VLOOKUP($A91,DADOS!$A:$N,11,FALSE)</f>
        <v/>
      </c>
      <c r="K91">
        <f>VLOOKUP($A91,DADOS!$A:$N,12,FALSE)</f>
        <v/>
      </c>
      <c r="L91" s="11">
        <f>VLOOKUP($A91,DADOS!$A:$N,13,FALSE)</f>
        <v/>
      </c>
    </row>
    <row r="92">
      <c r="A92" t="inlineStr">
        <is>
          <t>000300-S029846963</t>
        </is>
      </c>
      <c r="B92" s="11">
        <f>VLOOKUP($A92,DADOS!$A:$N,2,FALSE)</f>
        <v/>
      </c>
      <c r="C92" s="11">
        <f>VLOOKUP($A92,DADOS!$A:$N,3,FALSE)</f>
        <v/>
      </c>
      <c r="D92" s="11">
        <f>VLOOKUP($A92,DADOS!$A:$N,4,FALSE)</f>
        <v/>
      </c>
      <c r="E92" s="11">
        <f>VLOOKUP($A92,DADOS!$A:$N,5,FALSE)</f>
        <v/>
      </c>
      <c r="F92" s="57">
        <f>VLOOKUP($A92,DADOS!$A:$N,6,FALSE)</f>
        <v/>
      </c>
      <c r="G92" s="11">
        <f>VLOOKUP($A92,DADOS!$A:$N,7,FALSE)</f>
        <v/>
      </c>
      <c r="H92" s="11">
        <f>VLOOKUP($A92,DADOS!$A:$N,8,FALSE)</f>
        <v/>
      </c>
      <c r="I92" s="57">
        <f>VLOOKUP($A92,DADOS!$A:$N,10,FALSE)</f>
        <v/>
      </c>
      <c r="J92" s="11">
        <f>VLOOKUP($A92,DADOS!$A:$N,11,FALSE)</f>
        <v/>
      </c>
      <c r="K92">
        <f>VLOOKUP($A92,DADOS!$A:$N,12,FALSE)</f>
        <v/>
      </c>
      <c r="L92" s="11">
        <f>VLOOKUP($A92,DADOS!$A:$N,13,FALSE)</f>
        <v/>
      </c>
    </row>
    <row r="93">
      <c r="A93" t="inlineStr">
        <is>
          <t>126200-1A 0319002</t>
        </is>
      </c>
      <c r="B93" s="11">
        <f>VLOOKUP($A93,DADOS!$A:$N,2,FALSE)</f>
        <v/>
      </c>
      <c r="C93" s="11">
        <f>VLOOKUP($A93,DADOS!$A:$N,3,FALSE)</f>
        <v/>
      </c>
      <c r="D93" s="11">
        <f>VLOOKUP($A93,DADOS!$A:$N,4,FALSE)</f>
        <v/>
      </c>
      <c r="E93" s="11">
        <f>VLOOKUP($A93,DADOS!$A:$N,5,FALSE)</f>
        <v/>
      </c>
      <c r="F93" s="57">
        <f>VLOOKUP($A93,DADOS!$A:$N,6,FALSE)</f>
        <v/>
      </c>
      <c r="G93" s="11">
        <f>VLOOKUP($A93,DADOS!$A:$N,7,FALSE)</f>
        <v/>
      </c>
      <c r="H93" s="11">
        <f>VLOOKUP($A93,DADOS!$A:$N,8,FALSE)</f>
        <v/>
      </c>
      <c r="I93" s="57">
        <f>VLOOKUP($A93,DADOS!$A:$N,10,FALSE)</f>
        <v/>
      </c>
      <c r="J93" s="11">
        <f>VLOOKUP($A93,DADOS!$A:$N,11,FALSE)</f>
        <v/>
      </c>
      <c r="K93">
        <f>VLOOKUP($A93,DADOS!$A:$N,12,FALSE)</f>
        <v/>
      </c>
      <c r="L93" s="11">
        <f>VLOOKUP($A93,DADOS!$A:$N,13,FALSE)</f>
        <v/>
      </c>
    </row>
    <row r="94">
      <c r="A94" t="inlineStr">
        <is>
          <t>126200-1AA0581891</t>
        </is>
      </c>
      <c r="B94" s="11">
        <f>VLOOKUP($A94,DADOS!$A:$N,2,FALSE)</f>
        <v/>
      </c>
      <c r="C94" s="11">
        <f>VLOOKUP($A94,DADOS!$A:$N,3,FALSE)</f>
        <v/>
      </c>
      <c r="D94" s="11">
        <f>VLOOKUP($A94,DADOS!$A:$N,4,FALSE)</f>
        <v/>
      </c>
      <c r="E94" s="11">
        <f>VLOOKUP($A94,DADOS!$A:$N,5,FALSE)</f>
        <v/>
      </c>
      <c r="F94" s="57">
        <f>VLOOKUP($A94,DADOS!$A:$N,6,FALSE)</f>
        <v/>
      </c>
      <c r="G94" s="11">
        <f>VLOOKUP($A94,DADOS!$A:$N,7,FALSE)</f>
        <v/>
      </c>
      <c r="H94" s="11">
        <f>VLOOKUP($A94,DADOS!$A:$N,8,FALSE)</f>
        <v/>
      </c>
      <c r="I94" s="57">
        <f>VLOOKUP($A94,DADOS!$A:$N,10,FALSE)</f>
        <v/>
      </c>
      <c r="J94" s="11">
        <f>VLOOKUP($A94,DADOS!$A:$N,11,FALSE)</f>
        <v/>
      </c>
      <c r="K94">
        <f>VLOOKUP($A94,DADOS!$A:$N,12,FALSE)</f>
        <v/>
      </c>
      <c r="L94" s="11">
        <f>VLOOKUP($A94,DADOS!$A:$N,13,FALSE)</f>
        <v/>
      </c>
    </row>
    <row r="95">
      <c r="A95" t="inlineStr">
        <is>
          <t>000300-S030305097</t>
        </is>
      </c>
      <c r="B95" s="11">
        <f>VLOOKUP($A95,DADOS!$A:$N,2,FALSE)</f>
        <v/>
      </c>
      <c r="C95" s="11">
        <f>VLOOKUP($A95,DADOS!$A:$N,3,FALSE)</f>
        <v/>
      </c>
      <c r="D95" s="11">
        <f>VLOOKUP($A95,DADOS!$A:$N,4,FALSE)</f>
        <v/>
      </c>
      <c r="E95" s="11">
        <f>VLOOKUP($A95,DADOS!$A:$N,5,FALSE)</f>
        <v/>
      </c>
      <c r="F95" s="57">
        <f>VLOOKUP($A95,DADOS!$A:$N,6,FALSE)</f>
        <v/>
      </c>
      <c r="G95" s="11">
        <f>VLOOKUP($A95,DADOS!$A:$N,7,FALSE)</f>
        <v/>
      </c>
      <c r="H95" s="11">
        <f>VLOOKUP($A95,DADOS!$A:$N,8,FALSE)</f>
        <v/>
      </c>
      <c r="I95" s="57">
        <f>VLOOKUP($A95,DADOS!$A:$N,10,FALSE)</f>
        <v/>
      </c>
      <c r="J95" s="11">
        <f>VLOOKUP($A95,DADOS!$A:$N,11,FALSE)</f>
        <v/>
      </c>
      <c r="K95">
        <f>VLOOKUP($A95,DADOS!$A:$N,12,FALSE)</f>
        <v/>
      </c>
      <c r="L95" s="11">
        <f>VLOOKUP($A95,DADOS!$A:$N,13,FALSE)</f>
        <v/>
      </c>
    </row>
    <row r="96">
      <c r="A96" t="inlineStr">
        <is>
          <t>126200-1AA0667731</t>
        </is>
      </c>
      <c r="B96" s="11">
        <f>VLOOKUP($A96,DADOS!$A:$N,2,FALSE)</f>
        <v/>
      </c>
      <c r="C96" s="11">
        <f>VLOOKUP($A96,DADOS!$A:$N,3,FALSE)</f>
        <v/>
      </c>
      <c r="D96" s="11">
        <f>VLOOKUP($A96,DADOS!$A:$N,4,FALSE)</f>
        <v/>
      </c>
      <c r="E96" s="11">
        <f>VLOOKUP($A96,DADOS!$A:$N,5,FALSE)</f>
        <v/>
      </c>
      <c r="F96" s="57">
        <f>VLOOKUP($A96,DADOS!$A:$N,6,FALSE)</f>
        <v/>
      </c>
      <c r="G96" s="11">
        <f>VLOOKUP($A96,DADOS!$A:$N,7,FALSE)</f>
        <v/>
      </c>
      <c r="H96" s="11">
        <f>VLOOKUP($A96,DADOS!$A:$N,8,FALSE)</f>
        <v/>
      </c>
      <c r="I96" s="57">
        <f>VLOOKUP($A96,DADOS!$A:$N,10,FALSE)</f>
        <v/>
      </c>
      <c r="J96" s="11">
        <f>VLOOKUP($A96,DADOS!$A:$N,11,FALSE)</f>
        <v/>
      </c>
      <c r="K96">
        <f>VLOOKUP($A96,DADOS!$A:$N,12,FALSE)</f>
        <v/>
      </c>
      <c r="L96" s="11">
        <f>VLOOKUP($A96,DADOS!$A:$N,13,FALSE)</f>
        <v/>
      </c>
    </row>
    <row r="97">
      <c r="A97" t="inlineStr">
        <is>
          <t>107200-CJ02965418</t>
        </is>
      </c>
      <c r="B97" s="11">
        <f>VLOOKUP($A97,DADOS!$A:$N,2,FALSE)</f>
        <v/>
      </c>
      <c r="C97" s="11">
        <f>VLOOKUP($A97,DADOS!$A:$N,3,FALSE)</f>
        <v/>
      </c>
      <c r="D97" s="11">
        <f>VLOOKUP($A97,DADOS!$A:$N,4,FALSE)</f>
        <v/>
      </c>
      <c r="E97" s="11">
        <f>VLOOKUP($A97,DADOS!$A:$N,5,FALSE)</f>
        <v/>
      </c>
      <c r="F97" s="57">
        <f>VLOOKUP($A97,DADOS!$A:$N,6,FALSE)</f>
        <v/>
      </c>
      <c r="G97" s="11">
        <f>VLOOKUP($A97,DADOS!$A:$N,7,FALSE)</f>
        <v/>
      </c>
      <c r="H97" s="11">
        <f>VLOOKUP($A97,DADOS!$A:$N,8,FALSE)</f>
        <v/>
      </c>
      <c r="I97" s="57">
        <f>VLOOKUP($A97,DADOS!$A:$N,10,FALSE)</f>
        <v/>
      </c>
      <c r="J97" s="11">
        <f>VLOOKUP($A97,DADOS!$A:$N,11,FALSE)</f>
        <v/>
      </c>
      <c r="K97">
        <f>VLOOKUP($A97,DADOS!$A:$N,12,FALSE)</f>
        <v/>
      </c>
      <c r="L97" s="11">
        <f>VLOOKUP($A97,DADOS!$A:$N,13,FALSE)</f>
        <v/>
      </c>
    </row>
    <row r="98">
      <c r="A98" t="inlineStr">
        <is>
          <t>126200-1AA2653091</t>
        </is>
      </c>
      <c r="B98" s="11">
        <f>VLOOKUP($A98,DADOS!$A:$N,2,FALSE)</f>
        <v/>
      </c>
      <c r="C98" s="11">
        <f>VLOOKUP($A98,DADOS!$A:$N,3,FALSE)</f>
        <v/>
      </c>
      <c r="D98" s="11">
        <f>VLOOKUP($A98,DADOS!$A:$N,4,FALSE)</f>
        <v/>
      </c>
      <c r="E98" s="11">
        <f>VLOOKUP($A98,DADOS!$A:$N,5,FALSE)</f>
        <v/>
      </c>
      <c r="F98" s="57">
        <f>VLOOKUP($A98,DADOS!$A:$N,6,FALSE)</f>
        <v/>
      </c>
      <c r="G98" s="11">
        <f>VLOOKUP($A98,DADOS!$A:$N,7,FALSE)</f>
        <v/>
      </c>
      <c r="H98" s="11">
        <f>VLOOKUP($A98,DADOS!$A:$N,8,FALSE)</f>
        <v/>
      </c>
      <c r="I98" s="57">
        <f>VLOOKUP($A98,DADOS!$A:$N,10,FALSE)</f>
        <v/>
      </c>
      <c r="J98" s="11">
        <f>VLOOKUP($A98,DADOS!$A:$N,11,FALSE)</f>
        <v/>
      </c>
      <c r="K98">
        <f>VLOOKUP($A98,DADOS!$A:$N,12,FALSE)</f>
        <v/>
      </c>
      <c r="L98" s="11">
        <f>VLOOKUP($A98,DADOS!$A:$N,13,FALSE)</f>
        <v/>
      </c>
    </row>
    <row r="99">
      <c r="A99" t="inlineStr">
        <is>
          <t>109200-R020508547</t>
        </is>
      </c>
      <c r="B99" s="11">
        <f>VLOOKUP($A99,DADOS!$A:$N,2,FALSE)</f>
        <v/>
      </c>
      <c r="C99" s="11">
        <f>VLOOKUP($A99,DADOS!$A:$N,3,FALSE)</f>
        <v/>
      </c>
      <c r="D99" s="11">
        <f>VLOOKUP($A99,DADOS!$A:$N,4,FALSE)</f>
        <v/>
      </c>
      <c r="E99" s="11">
        <f>VLOOKUP($A99,DADOS!$A:$N,5,FALSE)</f>
        <v/>
      </c>
      <c r="F99" s="57">
        <f>VLOOKUP($A99,DADOS!$A:$N,6,FALSE)</f>
        <v/>
      </c>
      <c r="G99" s="11">
        <f>VLOOKUP($A99,DADOS!$A:$N,7,FALSE)</f>
        <v/>
      </c>
      <c r="H99" s="11">
        <f>VLOOKUP($A99,DADOS!$A:$N,8,FALSE)</f>
        <v/>
      </c>
      <c r="I99" s="57">
        <f>VLOOKUP($A99,DADOS!$A:$N,10,FALSE)</f>
        <v/>
      </c>
      <c r="J99" s="11">
        <f>VLOOKUP($A99,DADOS!$A:$N,11,FALSE)</f>
        <v/>
      </c>
      <c r="K99">
        <f>VLOOKUP($A99,DADOS!$A:$N,12,FALSE)</f>
        <v/>
      </c>
      <c r="L99" s="11">
        <f>VLOOKUP($A99,DADOS!$A:$N,13,FALSE)</f>
        <v/>
      </c>
    </row>
    <row r="100">
      <c r="A100" t="inlineStr">
        <is>
          <t>126200-1AA1492871</t>
        </is>
      </c>
      <c r="B100" s="11">
        <f>VLOOKUP($A100,DADOS!$A:$N,2,FALSE)</f>
        <v/>
      </c>
      <c r="C100" s="11">
        <f>VLOOKUP($A100,DADOS!$A:$N,3,FALSE)</f>
        <v/>
      </c>
      <c r="D100" s="11">
        <f>VLOOKUP($A100,DADOS!$A:$N,4,FALSE)</f>
        <v/>
      </c>
      <c r="E100" s="11">
        <f>VLOOKUP($A100,DADOS!$A:$N,5,FALSE)</f>
        <v/>
      </c>
      <c r="F100" s="57">
        <f>VLOOKUP($A100,DADOS!$A:$N,6,FALSE)</f>
        <v/>
      </c>
      <c r="G100" s="11">
        <f>VLOOKUP($A100,DADOS!$A:$N,7,FALSE)</f>
        <v/>
      </c>
      <c r="H100" s="11">
        <f>VLOOKUP($A100,DADOS!$A:$N,8,FALSE)</f>
        <v/>
      </c>
      <c r="I100" s="57">
        <f>VLOOKUP($A100,DADOS!$A:$N,10,FALSE)</f>
        <v/>
      </c>
      <c r="J100" s="11">
        <f>VLOOKUP($A100,DADOS!$A:$N,11,FALSE)</f>
        <v/>
      </c>
      <c r="K100">
        <f>VLOOKUP($A100,DADOS!$A:$N,12,FALSE)</f>
        <v/>
      </c>
      <c r="L100" s="11">
        <f>VLOOKUP($A100,DADOS!$A:$N,13,FALSE)</f>
        <v/>
      </c>
    </row>
    <row r="101">
      <c r="A101" t="inlineStr">
        <is>
          <t>000100-R594329868</t>
        </is>
      </c>
      <c r="B101" s="11">
        <f>VLOOKUP($A101,DADOS!$A:$N,2,FALSE)</f>
        <v/>
      </c>
      <c r="C101" s="11">
        <f>VLOOKUP($A101,DADOS!$A:$N,3,FALSE)</f>
        <v/>
      </c>
      <c r="D101" s="11">
        <f>VLOOKUP($A101,DADOS!$A:$N,4,FALSE)</f>
        <v/>
      </c>
      <c r="E101" s="11">
        <f>VLOOKUP($A101,DADOS!$A:$N,5,FALSE)</f>
        <v/>
      </c>
      <c r="F101" s="57">
        <f>VLOOKUP($A101,DADOS!$A:$N,6,FALSE)</f>
        <v/>
      </c>
      <c r="G101" s="11">
        <f>VLOOKUP($A101,DADOS!$A:$N,7,FALSE)</f>
        <v/>
      </c>
      <c r="H101" s="11">
        <f>VLOOKUP($A101,DADOS!$A:$N,8,FALSE)</f>
        <v/>
      </c>
      <c r="I101" s="57">
        <f>VLOOKUP($A101,DADOS!$A:$N,10,FALSE)</f>
        <v/>
      </c>
      <c r="J101" s="11">
        <f>VLOOKUP($A101,DADOS!$A:$N,11,FALSE)</f>
        <v/>
      </c>
      <c r="K101">
        <f>VLOOKUP($A101,DADOS!$A:$N,12,FALSE)</f>
        <v/>
      </c>
      <c r="L101" s="11">
        <f>VLOOKUP($A101,DADOS!$A:$N,13,FALSE)</f>
        <v/>
      </c>
    </row>
    <row r="102">
      <c r="A102" t="inlineStr">
        <is>
          <t>121100-D006038833</t>
        </is>
      </c>
      <c r="B102" s="11">
        <f>VLOOKUP($A102,DADOS!$A:$N,2,FALSE)</f>
        <v/>
      </c>
      <c r="C102" s="11">
        <f>VLOOKUP($A102,DADOS!$A:$N,3,FALSE)</f>
        <v/>
      </c>
      <c r="D102" s="11">
        <f>VLOOKUP($A102,DADOS!$A:$N,4,FALSE)</f>
        <v/>
      </c>
      <c r="E102" s="11">
        <f>VLOOKUP($A102,DADOS!$A:$N,5,FALSE)</f>
        <v/>
      </c>
      <c r="F102" s="57">
        <f>VLOOKUP($A102,DADOS!$A:$N,6,FALSE)</f>
        <v/>
      </c>
      <c r="G102" s="11">
        <f>VLOOKUP($A102,DADOS!$A:$N,7,FALSE)</f>
        <v/>
      </c>
      <c r="H102" s="11">
        <f>VLOOKUP($A102,DADOS!$A:$N,8,FALSE)</f>
        <v/>
      </c>
      <c r="I102" s="57">
        <f>VLOOKUP($A102,DADOS!$A:$N,10,FALSE)</f>
        <v/>
      </c>
      <c r="J102" s="11">
        <f>VLOOKUP($A102,DADOS!$A:$N,11,FALSE)</f>
        <v/>
      </c>
      <c r="K102">
        <f>VLOOKUP($A102,DADOS!$A:$N,12,FALSE)</f>
        <v/>
      </c>
      <c r="L102" s="11">
        <f>VLOOKUP($A102,DADOS!$A:$N,13,FALSE)</f>
        <v/>
      </c>
    </row>
    <row r="103">
      <c r="A103" t="inlineStr">
        <is>
          <t>121100-D006082044</t>
        </is>
      </c>
      <c r="B103" s="11">
        <f>VLOOKUP($A103,DADOS!$A:$N,2,FALSE)</f>
        <v/>
      </c>
      <c r="C103" s="11">
        <f>VLOOKUP($A103,DADOS!$A:$N,3,FALSE)</f>
        <v/>
      </c>
      <c r="D103" s="11">
        <f>VLOOKUP($A103,DADOS!$A:$N,4,FALSE)</f>
        <v/>
      </c>
      <c r="E103" s="11">
        <f>VLOOKUP($A103,DADOS!$A:$N,5,FALSE)</f>
        <v/>
      </c>
      <c r="F103" s="57">
        <f>VLOOKUP($A103,DADOS!$A:$N,6,FALSE)</f>
        <v/>
      </c>
      <c r="G103" s="11">
        <f>VLOOKUP($A103,DADOS!$A:$N,7,FALSE)</f>
        <v/>
      </c>
      <c r="H103" s="11">
        <f>VLOOKUP($A103,DADOS!$A:$N,8,FALSE)</f>
        <v/>
      </c>
      <c r="I103" s="57">
        <f>VLOOKUP($A103,DADOS!$A:$N,10,FALSE)</f>
        <v/>
      </c>
      <c r="J103" s="11">
        <f>VLOOKUP($A103,DADOS!$A:$N,11,FALSE)</f>
        <v/>
      </c>
      <c r="K103">
        <f>VLOOKUP($A103,DADOS!$A:$N,12,FALSE)</f>
        <v/>
      </c>
      <c r="L103" s="11">
        <f>VLOOKUP($A103,DADOS!$A:$N,13,FALSE)</f>
        <v/>
      </c>
    </row>
    <row r="104">
      <c r="A104" t="inlineStr">
        <is>
          <t>121100-D006163829</t>
        </is>
      </c>
      <c r="B104" s="11">
        <f>VLOOKUP($A104,DADOS!$A:$N,2,FALSE)</f>
        <v/>
      </c>
      <c r="C104" s="11">
        <f>VLOOKUP($A104,DADOS!$A:$N,3,FALSE)</f>
        <v/>
      </c>
      <c r="D104" s="11">
        <f>VLOOKUP($A104,DADOS!$A:$N,4,FALSE)</f>
        <v/>
      </c>
      <c r="E104" s="11">
        <f>VLOOKUP($A104,DADOS!$A:$N,5,FALSE)</f>
        <v/>
      </c>
      <c r="F104" s="57">
        <f>VLOOKUP($A104,DADOS!$A:$N,6,FALSE)</f>
        <v/>
      </c>
      <c r="G104" s="11">
        <f>VLOOKUP($A104,DADOS!$A:$N,7,FALSE)</f>
        <v/>
      </c>
      <c r="H104" s="11">
        <f>VLOOKUP($A104,DADOS!$A:$N,8,FALSE)</f>
        <v/>
      </c>
      <c r="I104" s="57">
        <f>VLOOKUP($A104,DADOS!$A:$N,10,FALSE)</f>
        <v/>
      </c>
      <c r="J104" s="11">
        <f>VLOOKUP($A104,DADOS!$A:$N,11,FALSE)</f>
        <v/>
      </c>
      <c r="K104">
        <f>VLOOKUP($A104,DADOS!$A:$N,12,FALSE)</f>
        <v/>
      </c>
      <c r="L104" s="11">
        <f>VLOOKUP($A104,DADOS!$A:$N,13,FALSE)</f>
        <v/>
      </c>
    </row>
    <row r="105">
      <c r="A105" t="inlineStr">
        <is>
          <t>121100-D006256845</t>
        </is>
      </c>
      <c r="B105" s="11">
        <f>VLOOKUP($A105,DADOS!$A:$N,2,FALSE)</f>
        <v/>
      </c>
      <c r="C105" s="11">
        <f>VLOOKUP($A105,DADOS!$A:$N,3,FALSE)</f>
        <v/>
      </c>
      <c r="D105" s="11">
        <f>VLOOKUP($A105,DADOS!$A:$N,4,FALSE)</f>
        <v/>
      </c>
      <c r="E105" s="11">
        <f>VLOOKUP($A105,DADOS!$A:$N,5,FALSE)</f>
        <v/>
      </c>
      <c r="F105" s="57">
        <f>VLOOKUP($A105,DADOS!$A:$N,6,FALSE)</f>
        <v/>
      </c>
      <c r="G105" s="11">
        <f>VLOOKUP($A105,DADOS!$A:$N,7,FALSE)</f>
        <v/>
      </c>
      <c r="H105" s="11">
        <f>VLOOKUP($A105,DADOS!$A:$N,8,FALSE)</f>
        <v/>
      </c>
      <c r="I105" s="57">
        <f>VLOOKUP($A105,DADOS!$A:$N,10,FALSE)</f>
        <v/>
      </c>
      <c r="J105" s="11">
        <f>VLOOKUP($A105,DADOS!$A:$N,11,FALSE)</f>
        <v/>
      </c>
      <c r="K105">
        <f>VLOOKUP($A105,DADOS!$A:$N,12,FALSE)</f>
        <v/>
      </c>
      <c r="L105" s="11">
        <f>VLOOKUP($A105,DADOS!$A:$N,13,FALSE)</f>
        <v/>
      </c>
    </row>
    <row r="106">
      <c r="A106" t="inlineStr">
        <is>
          <t>264770-J430170643</t>
        </is>
      </c>
      <c r="B106" s="11">
        <f>VLOOKUP($A106,DADOS!$A:$N,2,FALSE)</f>
        <v/>
      </c>
      <c r="C106" s="11">
        <f>VLOOKUP($A106,DADOS!$A:$N,3,FALSE)</f>
        <v/>
      </c>
      <c r="D106" s="11">
        <f>VLOOKUP($A106,DADOS!$A:$N,4,FALSE)</f>
        <v/>
      </c>
      <c r="E106" s="11">
        <f>VLOOKUP($A106,DADOS!$A:$N,5,FALSE)</f>
        <v/>
      </c>
      <c r="F106" s="57">
        <f>VLOOKUP($A106,DADOS!$A:$N,6,FALSE)</f>
        <v/>
      </c>
      <c r="G106" s="11">
        <f>VLOOKUP($A106,DADOS!$A:$N,7,FALSE)</f>
        <v/>
      </c>
      <c r="H106" s="11">
        <f>VLOOKUP($A106,DADOS!$A:$N,8,FALSE)</f>
        <v/>
      </c>
      <c r="I106" s="57">
        <f>VLOOKUP($A106,DADOS!$A:$N,10,FALSE)</f>
        <v/>
      </c>
      <c r="J106" s="11">
        <f>VLOOKUP($A106,DADOS!$A:$N,11,FALSE)</f>
        <v/>
      </c>
      <c r="K106">
        <f>VLOOKUP($A106,DADOS!$A:$N,12,FALSE)</f>
        <v/>
      </c>
      <c r="L106" s="11">
        <f>VLOOKUP($A106,DADOS!$A:$N,13,FALSE)</f>
        <v/>
      </c>
    </row>
    <row r="107">
      <c r="A107" t="inlineStr">
        <is>
          <t>126200-1O 9511747</t>
        </is>
      </c>
      <c r="B107" s="11">
        <f>VLOOKUP($A107,DADOS!$A:$N,2,FALSE)</f>
        <v/>
      </c>
      <c r="C107" s="11">
        <f>VLOOKUP($A107,DADOS!$A:$N,3,FALSE)</f>
        <v/>
      </c>
      <c r="D107" s="11">
        <f>VLOOKUP($A107,DADOS!$A:$N,4,FALSE)</f>
        <v/>
      </c>
      <c r="E107" s="11">
        <f>VLOOKUP($A107,DADOS!$A:$N,5,FALSE)</f>
        <v/>
      </c>
      <c r="F107" s="57">
        <f>VLOOKUP($A107,DADOS!$A:$N,6,FALSE)</f>
        <v/>
      </c>
      <c r="G107" s="11">
        <f>VLOOKUP($A107,DADOS!$A:$N,7,FALSE)</f>
        <v/>
      </c>
      <c r="H107" s="11">
        <f>VLOOKUP($A107,DADOS!$A:$N,8,FALSE)</f>
        <v/>
      </c>
      <c r="I107" s="57">
        <f>VLOOKUP($A107,DADOS!$A:$N,10,FALSE)</f>
        <v/>
      </c>
      <c r="J107" s="11">
        <f>VLOOKUP($A107,DADOS!$A:$N,11,FALSE)</f>
        <v/>
      </c>
      <c r="K107">
        <f>VLOOKUP($A107,DADOS!$A:$N,12,FALSE)</f>
        <v/>
      </c>
      <c r="L107" s="11">
        <f>VLOOKUP($A107,DADOS!$A:$N,13,FALSE)</f>
        <v/>
      </c>
    </row>
    <row r="108">
      <c r="A108" t="inlineStr">
        <is>
          <t>265630-N004694865</t>
        </is>
      </c>
      <c r="B108" s="11">
        <f>VLOOKUP($A108,DADOS!$A:$N,2,FALSE)</f>
        <v/>
      </c>
      <c r="C108" s="11">
        <f>VLOOKUP($A108,DADOS!$A:$N,3,FALSE)</f>
        <v/>
      </c>
      <c r="D108" s="11">
        <f>VLOOKUP($A108,DADOS!$A:$N,4,FALSE)</f>
        <v/>
      </c>
      <c r="E108" s="11">
        <f>VLOOKUP($A108,DADOS!$A:$N,5,FALSE)</f>
        <v/>
      </c>
      <c r="F108" s="57">
        <f>VLOOKUP($A108,DADOS!$A:$N,6,FALSE)</f>
        <v/>
      </c>
      <c r="G108" s="11">
        <f>VLOOKUP($A108,DADOS!$A:$N,7,FALSE)</f>
        <v/>
      </c>
      <c r="H108" s="11">
        <f>VLOOKUP($A108,DADOS!$A:$N,8,FALSE)</f>
        <v/>
      </c>
      <c r="I108" s="57">
        <f>VLOOKUP($A108,DADOS!$A:$N,10,FALSE)</f>
        <v/>
      </c>
      <c r="J108" s="11">
        <f>VLOOKUP($A108,DADOS!$A:$N,11,FALSE)</f>
        <v/>
      </c>
      <c r="K108">
        <f>VLOOKUP($A108,DADOS!$A:$N,12,FALSE)</f>
        <v/>
      </c>
      <c r="L108" s="11">
        <f>VLOOKUP($A108,DADOS!$A:$N,13,FALSE)</f>
        <v/>
      </c>
    </row>
    <row r="109">
      <c r="A109" t="inlineStr">
        <is>
          <t>000100-R607414855</t>
        </is>
      </c>
      <c r="B109" s="11">
        <f>VLOOKUP($A109,DADOS!$A:$N,2,FALSE)</f>
        <v/>
      </c>
      <c r="C109" s="11">
        <f>VLOOKUP($A109,DADOS!$A:$N,3,FALSE)</f>
        <v/>
      </c>
      <c r="D109" s="11">
        <f>VLOOKUP($A109,DADOS!$A:$N,4,FALSE)</f>
        <v/>
      </c>
      <c r="E109" s="11">
        <f>VLOOKUP($A109,DADOS!$A:$N,5,FALSE)</f>
        <v/>
      </c>
      <c r="F109" s="57">
        <f>VLOOKUP($A109,DADOS!$A:$N,6,FALSE)</f>
        <v/>
      </c>
      <c r="G109" s="11">
        <f>VLOOKUP($A109,DADOS!$A:$N,7,FALSE)</f>
        <v/>
      </c>
      <c r="H109" s="11">
        <f>VLOOKUP($A109,DADOS!$A:$N,8,FALSE)</f>
        <v/>
      </c>
      <c r="I109" s="57">
        <f>VLOOKUP($A109,DADOS!$A:$N,10,FALSE)</f>
        <v/>
      </c>
      <c r="J109" s="11">
        <f>VLOOKUP($A109,DADOS!$A:$N,11,FALSE)</f>
        <v/>
      </c>
      <c r="K109">
        <f>VLOOKUP($A109,DADOS!$A:$N,12,FALSE)</f>
        <v/>
      </c>
      <c r="L109" s="11">
        <f>VLOOKUP($A109,DADOS!$A:$N,13,FALSE)</f>
        <v/>
      </c>
    </row>
    <row r="110">
      <c r="A110" t="inlineStr">
        <is>
          <t>000100-T600068657</t>
        </is>
      </c>
      <c r="B110" s="11">
        <f>VLOOKUP($A110,DADOS!$A:$N,2,FALSE)</f>
        <v/>
      </c>
      <c r="C110" s="11">
        <f>VLOOKUP($A110,DADOS!$A:$N,3,FALSE)</f>
        <v/>
      </c>
      <c r="D110" s="11">
        <f>VLOOKUP($A110,DADOS!$A:$N,4,FALSE)</f>
        <v/>
      </c>
      <c r="E110" s="11">
        <f>VLOOKUP($A110,DADOS!$A:$N,5,FALSE)</f>
        <v/>
      </c>
      <c r="F110" s="57">
        <f>VLOOKUP($A110,DADOS!$A:$N,6,FALSE)</f>
        <v/>
      </c>
      <c r="G110" s="11">
        <f>VLOOKUP($A110,DADOS!$A:$N,7,FALSE)</f>
        <v/>
      </c>
      <c r="H110" s="11">
        <f>VLOOKUP($A110,DADOS!$A:$N,8,FALSE)</f>
        <v/>
      </c>
      <c r="I110" s="57">
        <f>VLOOKUP($A110,DADOS!$A:$N,10,FALSE)</f>
        <v/>
      </c>
      <c r="J110" s="11">
        <f>VLOOKUP($A110,DADOS!$A:$N,11,FALSE)</f>
        <v/>
      </c>
      <c r="K110">
        <f>VLOOKUP($A110,DADOS!$A:$N,12,FALSE)</f>
        <v/>
      </c>
      <c r="L110" s="11">
        <f>VLOOKUP($A110,DADOS!$A:$N,13,FALSE)</f>
        <v/>
      </c>
    </row>
    <row r="111">
      <c r="A111" t="inlineStr">
        <is>
          <t>000300-S029959963</t>
        </is>
      </c>
      <c r="B111" s="11">
        <f>VLOOKUP($A111,DADOS!$A:$N,2,FALSE)</f>
        <v/>
      </c>
      <c r="C111" s="11">
        <f>VLOOKUP($A111,DADOS!$A:$N,3,FALSE)</f>
        <v/>
      </c>
      <c r="D111" s="11">
        <f>VLOOKUP($A111,DADOS!$A:$N,4,FALSE)</f>
        <v/>
      </c>
      <c r="E111" s="11">
        <f>VLOOKUP($A111,DADOS!$A:$N,5,FALSE)</f>
        <v/>
      </c>
      <c r="F111" s="57">
        <f>VLOOKUP($A111,DADOS!$A:$N,6,FALSE)</f>
        <v/>
      </c>
      <c r="G111" s="11">
        <f>VLOOKUP($A111,DADOS!$A:$N,7,FALSE)</f>
        <v/>
      </c>
      <c r="H111" s="11">
        <f>VLOOKUP($A111,DADOS!$A:$N,8,FALSE)</f>
        <v/>
      </c>
      <c r="I111" s="57">
        <f>VLOOKUP($A111,DADOS!$A:$N,10,FALSE)</f>
        <v/>
      </c>
      <c r="J111" s="11">
        <f>VLOOKUP($A111,DADOS!$A:$N,11,FALSE)</f>
        <v/>
      </c>
      <c r="K111">
        <f>VLOOKUP($A111,DADOS!$A:$N,12,FALSE)</f>
        <v/>
      </c>
      <c r="L111" s="11">
        <f>VLOOKUP($A111,DADOS!$A:$N,13,FALSE)</f>
        <v/>
      </c>
    </row>
    <row r="112">
      <c r="A112" t="inlineStr">
        <is>
          <t>266710-C480088511</t>
        </is>
      </c>
      <c r="B112" s="11">
        <f>VLOOKUP($A112,DADOS!$A:$N,2,FALSE)</f>
        <v/>
      </c>
      <c r="C112" s="11">
        <f>VLOOKUP($A112,DADOS!$A:$N,3,FALSE)</f>
        <v/>
      </c>
      <c r="D112" s="11">
        <f>VLOOKUP($A112,DADOS!$A:$N,4,FALSE)</f>
        <v/>
      </c>
      <c r="E112" s="11">
        <f>VLOOKUP($A112,DADOS!$A:$N,5,FALSE)</f>
        <v/>
      </c>
      <c r="F112" s="57">
        <f>VLOOKUP($A112,DADOS!$A:$N,6,FALSE)</f>
        <v/>
      </c>
      <c r="G112" s="11">
        <f>VLOOKUP($A112,DADOS!$A:$N,7,FALSE)</f>
        <v/>
      </c>
      <c r="H112" s="11">
        <f>VLOOKUP($A112,DADOS!$A:$N,8,FALSE)</f>
        <v/>
      </c>
      <c r="I112" s="57">
        <f>VLOOKUP($A112,DADOS!$A:$N,10,FALSE)</f>
        <v/>
      </c>
      <c r="J112" s="11">
        <f>VLOOKUP($A112,DADOS!$A:$N,11,FALSE)</f>
        <v/>
      </c>
      <c r="K112">
        <f>VLOOKUP($A112,DADOS!$A:$N,12,FALSE)</f>
        <v/>
      </c>
      <c r="L112" s="11">
        <f>VLOOKUP($A112,DADOS!$A:$N,13,FALSE)</f>
        <v/>
      </c>
    </row>
    <row r="113">
      <c r="A113" t="inlineStr">
        <is>
          <t>266710-C480093104</t>
        </is>
      </c>
      <c r="B113" s="11">
        <f>VLOOKUP($A113,DADOS!$A:$N,2,FALSE)</f>
        <v/>
      </c>
      <c r="C113" s="11">
        <f>VLOOKUP($A113,DADOS!$A:$N,3,FALSE)</f>
        <v/>
      </c>
      <c r="D113" s="11">
        <f>VLOOKUP($A113,DADOS!$A:$N,4,FALSE)</f>
        <v/>
      </c>
      <c r="E113" s="11">
        <f>VLOOKUP($A113,DADOS!$A:$N,5,FALSE)</f>
        <v/>
      </c>
      <c r="F113" s="57">
        <f>VLOOKUP($A113,DADOS!$A:$N,6,FALSE)</f>
        <v/>
      </c>
      <c r="G113" s="11">
        <f>VLOOKUP($A113,DADOS!$A:$N,7,FALSE)</f>
        <v/>
      </c>
      <c r="H113" s="11">
        <f>VLOOKUP($A113,DADOS!$A:$N,8,FALSE)</f>
        <v/>
      </c>
      <c r="I113" s="57">
        <f>VLOOKUP($A113,DADOS!$A:$N,10,FALSE)</f>
        <v/>
      </c>
      <c r="J113" s="11">
        <f>VLOOKUP($A113,DADOS!$A:$N,11,FALSE)</f>
        <v/>
      </c>
      <c r="K113">
        <f>VLOOKUP($A113,DADOS!$A:$N,12,FALSE)</f>
        <v/>
      </c>
      <c r="L113" s="11">
        <f>VLOOKUP($A113,DADOS!$A:$N,13,FALSE)</f>
        <v/>
      </c>
    </row>
    <row r="114">
      <c r="A114" t="inlineStr">
        <is>
          <t>268610-N440027292</t>
        </is>
      </c>
      <c r="B114" s="11">
        <f>VLOOKUP($A114,DADOS!$A:$N,2,FALSE)</f>
        <v/>
      </c>
      <c r="C114" s="11">
        <f>VLOOKUP($A114,DADOS!$A:$N,3,FALSE)</f>
        <v/>
      </c>
      <c r="D114" s="11">
        <f>VLOOKUP($A114,DADOS!$A:$N,4,FALSE)</f>
        <v/>
      </c>
      <c r="E114" s="11">
        <f>VLOOKUP($A114,DADOS!$A:$N,5,FALSE)</f>
        <v/>
      </c>
      <c r="F114" s="57">
        <f>VLOOKUP($A114,DADOS!$A:$N,6,FALSE)</f>
        <v/>
      </c>
      <c r="G114" s="11">
        <f>VLOOKUP($A114,DADOS!$A:$N,7,FALSE)</f>
        <v/>
      </c>
      <c r="H114" s="11">
        <f>VLOOKUP($A114,DADOS!$A:$N,8,FALSE)</f>
        <v/>
      </c>
      <c r="I114" s="57">
        <f>VLOOKUP($A114,DADOS!$A:$N,10,FALSE)</f>
        <v/>
      </c>
      <c r="J114" s="11">
        <f>VLOOKUP($A114,DADOS!$A:$N,11,FALSE)</f>
        <v/>
      </c>
      <c r="K114">
        <f>VLOOKUP($A114,DADOS!$A:$N,12,FALSE)</f>
        <v/>
      </c>
      <c r="L114" s="11">
        <f>VLOOKUP($A114,DADOS!$A:$N,13,FALSE)</f>
        <v/>
      </c>
    </row>
    <row r="115">
      <c r="A115" t="inlineStr">
        <is>
          <t>268750-J430167749</t>
        </is>
      </c>
      <c r="B115" s="11">
        <f>VLOOKUP($A115,DADOS!$A:$N,2,FALSE)</f>
        <v/>
      </c>
      <c r="C115" s="11">
        <f>VLOOKUP($A115,DADOS!$A:$N,3,FALSE)</f>
        <v/>
      </c>
      <c r="D115" s="11">
        <f>VLOOKUP($A115,DADOS!$A:$N,4,FALSE)</f>
        <v/>
      </c>
      <c r="E115" s="11">
        <f>VLOOKUP($A115,DADOS!$A:$N,5,FALSE)</f>
        <v/>
      </c>
      <c r="F115" s="57">
        <f>VLOOKUP($A115,DADOS!$A:$N,6,FALSE)</f>
        <v/>
      </c>
      <c r="G115" s="11">
        <f>VLOOKUP($A115,DADOS!$A:$N,7,FALSE)</f>
        <v/>
      </c>
      <c r="H115" s="11">
        <f>VLOOKUP($A115,DADOS!$A:$N,8,FALSE)</f>
        <v/>
      </c>
      <c r="I115" s="57">
        <f>VLOOKUP($A115,DADOS!$A:$N,10,FALSE)</f>
        <v/>
      </c>
      <c r="J115" s="11">
        <f>VLOOKUP($A115,DADOS!$A:$N,11,FALSE)</f>
        <v/>
      </c>
      <c r="K115">
        <f>VLOOKUP($A115,DADOS!$A:$N,12,FALSE)</f>
        <v/>
      </c>
      <c r="L115" s="11">
        <f>VLOOKUP($A115,DADOS!$A:$N,13,FALSE)</f>
        <v/>
      </c>
    </row>
    <row r="116">
      <c r="A116" t="inlineStr">
        <is>
          <t>275350-NIC1216956</t>
        </is>
      </c>
      <c r="B116" s="11">
        <f>VLOOKUP($A116,DADOS!$A:$N,2,FALSE)</f>
        <v/>
      </c>
      <c r="C116" s="11">
        <f>VLOOKUP($A116,DADOS!$A:$N,3,FALSE)</f>
        <v/>
      </c>
      <c r="D116" s="11">
        <f>VLOOKUP($A116,DADOS!$A:$N,4,FALSE)</f>
        <v/>
      </c>
      <c r="E116" s="11">
        <f>VLOOKUP($A116,DADOS!$A:$N,5,FALSE)</f>
        <v/>
      </c>
      <c r="F116" s="57">
        <f>VLOOKUP($A116,DADOS!$A:$N,6,FALSE)</f>
        <v/>
      </c>
      <c r="G116" s="11">
        <f>VLOOKUP($A116,DADOS!$A:$N,7,FALSE)</f>
        <v/>
      </c>
      <c r="H116" s="11">
        <f>VLOOKUP($A116,DADOS!$A:$N,8,FALSE)</f>
        <v/>
      </c>
      <c r="I116" s="57">
        <f>VLOOKUP($A116,DADOS!$A:$N,10,FALSE)</f>
        <v/>
      </c>
      <c r="J116" s="11">
        <f>VLOOKUP($A116,DADOS!$A:$N,11,FALSE)</f>
        <v/>
      </c>
      <c r="K116">
        <f>VLOOKUP($A116,DADOS!$A:$N,12,FALSE)</f>
        <v/>
      </c>
      <c r="L116" s="11">
        <f>VLOOKUP($A116,DADOS!$A:$N,13,FALSE)</f>
        <v/>
      </c>
    </row>
    <row r="117">
      <c r="A117" t="inlineStr">
        <is>
          <t>275350-NIC1229229</t>
        </is>
      </c>
      <c r="B117" s="11">
        <f>VLOOKUP($A117,DADOS!$A:$N,2,FALSE)</f>
        <v/>
      </c>
      <c r="C117" s="11">
        <f>VLOOKUP($A117,DADOS!$A:$N,3,FALSE)</f>
        <v/>
      </c>
      <c r="D117" s="11">
        <f>VLOOKUP($A117,DADOS!$A:$N,4,FALSE)</f>
        <v/>
      </c>
      <c r="E117" s="11">
        <f>VLOOKUP($A117,DADOS!$A:$N,5,FALSE)</f>
        <v/>
      </c>
      <c r="F117" s="57">
        <f>VLOOKUP($A117,DADOS!$A:$N,6,FALSE)</f>
        <v/>
      </c>
      <c r="G117" s="11">
        <f>VLOOKUP($A117,DADOS!$A:$N,7,FALSE)</f>
        <v/>
      </c>
      <c r="H117" s="11">
        <f>VLOOKUP($A117,DADOS!$A:$N,8,FALSE)</f>
        <v/>
      </c>
      <c r="I117" s="57">
        <f>VLOOKUP($A117,DADOS!$A:$N,10,FALSE)</f>
        <v/>
      </c>
      <c r="J117" s="11">
        <f>VLOOKUP($A117,DADOS!$A:$N,11,FALSE)</f>
        <v/>
      </c>
      <c r="K117">
        <f>VLOOKUP($A117,DADOS!$A:$N,12,FALSE)</f>
        <v/>
      </c>
      <c r="L117" s="11">
        <f>VLOOKUP($A117,DADOS!$A:$N,13,FALSE)</f>
        <v/>
      </c>
    </row>
    <row r="118">
      <c r="A118" t="inlineStr">
        <is>
          <t>271510-N480194889</t>
        </is>
      </c>
      <c r="B118" s="11">
        <f>VLOOKUP($A118,DADOS!$A:$N,2,FALSE)</f>
        <v/>
      </c>
      <c r="C118" s="11">
        <f>VLOOKUP($A118,DADOS!$A:$N,3,FALSE)</f>
        <v/>
      </c>
      <c r="D118" s="11">
        <f>VLOOKUP($A118,DADOS!$A:$N,4,FALSE)</f>
        <v/>
      </c>
      <c r="E118" s="11">
        <f>VLOOKUP($A118,DADOS!$A:$N,5,FALSE)</f>
        <v/>
      </c>
      <c r="F118" s="57">
        <f>VLOOKUP($A118,DADOS!$A:$N,6,FALSE)</f>
        <v/>
      </c>
      <c r="G118" s="11">
        <f>VLOOKUP($A118,DADOS!$A:$N,7,FALSE)</f>
        <v/>
      </c>
      <c r="H118" s="11">
        <f>VLOOKUP($A118,DADOS!$A:$N,8,FALSE)</f>
        <v/>
      </c>
      <c r="I118" s="57">
        <f>VLOOKUP($A118,DADOS!$A:$N,10,FALSE)</f>
        <v/>
      </c>
      <c r="J118" s="11">
        <f>VLOOKUP($A118,DADOS!$A:$N,11,FALSE)</f>
        <v/>
      </c>
      <c r="K118">
        <f>VLOOKUP($A118,DADOS!$A:$N,12,FALSE)</f>
        <v/>
      </c>
      <c r="L118" s="11">
        <f>VLOOKUP($A118,DADOS!$A:$N,13,FALSE)</f>
        <v/>
      </c>
    </row>
    <row r="119">
      <c r="A119" t="inlineStr">
        <is>
          <t>000100-T603937829</t>
        </is>
      </c>
      <c r="B119" s="11">
        <f>VLOOKUP($A119,DADOS!$A:$N,2,FALSE)</f>
        <v/>
      </c>
      <c r="C119" s="11">
        <f>VLOOKUP($A119,DADOS!$A:$N,3,FALSE)</f>
        <v/>
      </c>
      <c r="D119" s="11">
        <f>VLOOKUP($A119,DADOS!$A:$N,4,FALSE)</f>
        <v/>
      </c>
      <c r="E119" s="11">
        <f>VLOOKUP($A119,DADOS!$A:$N,5,FALSE)</f>
        <v/>
      </c>
      <c r="F119" s="57">
        <f>VLOOKUP($A119,DADOS!$A:$N,6,FALSE)</f>
        <v/>
      </c>
      <c r="G119" s="11">
        <f>VLOOKUP($A119,DADOS!$A:$N,7,FALSE)</f>
        <v/>
      </c>
      <c r="H119" s="11">
        <f>VLOOKUP($A119,DADOS!$A:$N,8,FALSE)</f>
        <v/>
      </c>
      <c r="I119" s="57">
        <f>VLOOKUP($A119,DADOS!$A:$N,10,FALSE)</f>
        <v/>
      </c>
      <c r="J119" s="11">
        <f>VLOOKUP($A119,DADOS!$A:$N,11,FALSE)</f>
        <v/>
      </c>
      <c r="K119">
        <f>VLOOKUP($A119,DADOS!$A:$N,12,FALSE)</f>
        <v/>
      </c>
      <c r="L119" s="11">
        <f>VLOOKUP($A119,DADOS!$A:$N,13,FALSE)</f>
        <v/>
      </c>
    </row>
    <row r="120">
      <c r="A120" t="inlineStr">
        <is>
          <t>126200-1P 8907157</t>
        </is>
      </c>
      <c r="B120" s="11">
        <f>VLOOKUP($A120,DADOS!$A:$N,2,FALSE)</f>
        <v/>
      </c>
      <c r="C120" s="11">
        <f>VLOOKUP($A120,DADOS!$A:$N,3,FALSE)</f>
        <v/>
      </c>
      <c r="D120" s="11">
        <f>VLOOKUP($A120,DADOS!$A:$N,4,FALSE)</f>
        <v/>
      </c>
      <c r="E120" s="11">
        <f>VLOOKUP($A120,DADOS!$A:$N,5,FALSE)</f>
        <v/>
      </c>
      <c r="F120" s="57">
        <f>VLOOKUP($A120,DADOS!$A:$N,6,FALSE)</f>
        <v/>
      </c>
      <c r="G120" s="11">
        <f>VLOOKUP($A120,DADOS!$A:$N,7,FALSE)</f>
        <v/>
      </c>
      <c r="H120" s="11">
        <f>VLOOKUP($A120,DADOS!$A:$N,8,FALSE)</f>
        <v/>
      </c>
      <c r="I120" s="57">
        <f>VLOOKUP($A120,DADOS!$A:$N,10,FALSE)</f>
        <v/>
      </c>
      <c r="J120" s="11">
        <f>VLOOKUP($A120,DADOS!$A:$N,11,FALSE)</f>
        <v/>
      </c>
      <c r="K120">
        <f>VLOOKUP($A120,DADOS!$A:$N,12,FALSE)</f>
        <v/>
      </c>
      <c r="L120" s="11">
        <f>VLOOKUP($A120,DADOS!$A:$N,13,FALSE)</f>
        <v/>
      </c>
    </row>
    <row r="121">
      <c r="A121" t="inlineStr">
        <is>
          <t>275350-G000872711</t>
        </is>
      </c>
      <c r="B121" s="11">
        <f>VLOOKUP($A121,DADOS!$A:$N,2,FALSE)</f>
        <v/>
      </c>
      <c r="C121" s="11">
        <f>VLOOKUP($A121,DADOS!$A:$N,3,FALSE)</f>
        <v/>
      </c>
      <c r="D121" s="11">
        <f>VLOOKUP($A121,DADOS!$A:$N,4,FALSE)</f>
        <v/>
      </c>
      <c r="E121" s="11">
        <f>VLOOKUP($A121,DADOS!$A:$N,5,FALSE)</f>
        <v/>
      </c>
      <c r="F121" s="57">
        <f>VLOOKUP($A121,DADOS!$A:$N,6,FALSE)</f>
        <v/>
      </c>
      <c r="G121" s="11">
        <f>VLOOKUP($A121,DADOS!$A:$N,7,FALSE)</f>
        <v/>
      </c>
      <c r="H121" s="11">
        <f>VLOOKUP($A121,DADOS!$A:$N,8,FALSE)</f>
        <v/>
      </c>
      <c r="I121" s="57">
        <f>VLOOKUP($A121,DADOS!$A:$N,10,FALSE)</f>
        <v/>
      </c>
      <c r="J121" s="11">
        <f>VLOOKUP($A121,DADOS!$A:$N,11,FALSE)</f>
        <v/>
      </c>
      <c r="K121">
        <f>VLOOKUP($A121,DADOS!$A:$N,12,FALSE)</f>
        <v/>
      </c>
      <c r="L121" s="11">
        <f>VLOOKUP($A121,DADOS!$A:$N,13,FALSE)</f>
        <v/>
      </c>
    </row>
    <row r="122">
      <c r="A122" t="inlineStr">
        <is>
          <t>000100-T585748055</t>
        </is>
      </c>
      <c r="B122" s="11">
        <f>VLOOKUP($A122,DADOS!$A:$N,2,FALSE)</f>
        <v/>
      </c>
      <c r="C122" s="11">
        <f>VLOOKUP($A122,DADOS!$A:$N,3,FALSE)</f>
        <v/>
      </c>
      <c r="D122" s="11">
        <f>VLOOKUP($A122,DADOS!$A:$N,4,FALSE)</f>
        <v/>
      </c>
      <c r="E122" s="11">
        <f>VLOOKUP($A122,DADOS!$A:$N,5,FALSE)</f>
        <v/>
      </c>
      <c r="F122" s="57">
        <f>VLOOKUP($A122,DADOS!$A:$N,6,FALSE)</f>
        <v/>
      </c>
      <c r="G122" s="11">
        <f>VLOOKUP($A122,DADOS!$A:$N,7,FALSE)</f>
        <v/>
      </c>
      <c r="H122" s="11">
        <f>VLOOKUP($A122,DADOS!$A:$N,8,FALSE)</f>
        <v/>
      </c>
      <c r="I122" s="57">
        <f>VLOOKUP($A122,DADOS!$A:$N,10,FALSE)</f>
        <v/>
      </c>
      <c r="J122" s="11">
        <f>VLOOKUP($A122,DADOS!$A:$N,11,FALSE)</f>
        <v/>
      </c>
      <c r="K122">
        <f>VLOOKUP($A122,DADOS!$A:$N,12,FALSE)</f>
        <v/>
      </c>
      <c r="L122" s="11">
        <f>VLOOKUP($A122,DADOS!$A:$N,13,FALSE)</f>
        <v/>
      </c>
    </row>
    <row r="123">
      <c r="A123" t="inlineStr">
        <is>
          <t>268750-S430621684</t>
        </is>
      </c>
      <c r="B123" s="11">
        <f>VLOOKUP($A123,DADOS!$A:$N,2,FALSE)</f>
        <v/>
      </c>
      <c r="C123" s="11">
        <f>VLOOKUP($A123,DADOS!$A:$N,3,FALSE)</f>
        <v/>
      </c>
      <c r="D123" s="11">
        <f>VLOOKUP($A123,DADOS!$A:$N,4,FALSE)</f>
        <v/>
      </c>
      <c r="E123" s="11">
        <f>VLOOKUP($A123,DADOS!$A:$N,5,FALSE)</f>
        <v/>
      </c>
      <c r="F123" s="57">
        <f>VLOOKUP($A123,DADOS!$A:$N,6,FALSE)</f>
        <v/>
      </c>
      <c r="G123" s="11">
        <f>VLOOKUP($A123,DADOS!$A:$N,7,FALSE)</f>
        <v/>
      </c>
      <c r="H123" s="11">
        <f>VLOOKUP($A123,DADOS!$A:$N,8,FALSE)</f>
        <v/>
      </c>
      <c r="I123" s="57">
        <f>VLOOKUP($A123,DADOS!$A:$N,10,FALSE)</f>
        <v/>
      </c>
      <c r="J123" s="11">
        <f>VLOOKUP($A123,DADOS!$A:$N,11,FALSE)</f>
        <v/>
      </c>
      <c r="K123">
        <f>VLOOKUP($A123,DADOS!$A:$N,12,FALSE)</f>
        <v/>
      </c>
      <c r="L123" s="11">
        <f>VLOOKUP($A123,DADOS!$A:$N,13,FALSE)</f>
        <v/>
      </c>
    </row>
    <row r="124">
      <c r="A124" t="inlineStr">
        <is>
          <t>107200-CJ02755806</t>
        </is>
      </c>
      <c r="B124" s="11">
        <f>VLOOKUP($A124,DADOS!$A:$N,2,FALSE)</f>
        <v/>
      </c>
      <c r="C124" s="11">
        <f>VLOOKUP($A124,DADOS!$A:$N,3,FALSE)</f>
        <v/>
      </c>
      <c r="D124" s="11">
        <f>VLOOKUP($A124,DADOS!$A:$N,4,FALSE)</f>
        <v/>
      </c>
      <c r="E124" s="11">
        <f>VLOOKUP($A124,DADOS!$A:$N,5,FALSE)</f>
        <v/>
      </c>
      <c r="F124" s="57">
        <f>VLOOKUP($A124,DADOS!$A:$N,6,FALSE)</f>
        <v/>
      </c>
      <c r="G124" s="11">
        <f>VLOOKUP($A124,DADOS!$A:$N,7,FALSE)</f>
        <v/>
      </c>
      <c r="H124" s="11">
        <f>VLOOKUP($A124,DADOS!$A:$N,8,FALSE)</f>
        <v/>
      </c>
      <c r="I124" s="57">
        <f>VLOOKUP($A124,DADOS!$A:$N,10,FALSE)</f>
        <v/>
      </c>
      <c r="J124" s="11">
        <f>VLOOKUP($A124,DADOS!$A:$N,11,FALSE)</f>
        <v/>
      </c>
      <c r="K124">
        <f>VLOOKUP($A124,DADOS!$A:$N,12,FALSE)</f>
        <v/>
      </c>
      <c r="L124" s="11">
        <f>VLOOKUP($A124,DADOS!$A:$N,13,FALSE)</f>
        <v/>
      </c>
    </row>
    <row r="125">
      <c r="A125" t="inlineStr">
        <is>
          <t>268750-S430606189</t>
        </is>
      </c>
      <c r="B125" s="11">
        <f>VLOOKUP($A125,DADOS!$A:$N,2,FALSE)</f>
        <v/>
      </c>
      <c r="C125" s="11">
        <f>VLOOKUP($A125,DADOS!$A:$N,3,FALSE)</f>
        <v/>
      </c>
      <c r="D125" s="11">
        <f>VLOOKUP($A125,DADOS!$A:$N,4,FALSE)</f>
        <v/>
      </c>
      <c r="E125" s="11">
        <f>VLOOKUP($A125,DADOS!$A:$N,5,FALSE)</f>
        <v/>
      </c>
      <c r="F125" s="57">
        <f>VLOOKUP($A125,DADOS!$A:$N,6,FALSE)</f>
        <v/>
      </c>
      <c r="G125" s="11">
        <f>VLOOKUP($A125,DADOS!$A:$N,7,FALSE)</f>
        <v/>
      </c>
      <c r="H125" s="11">
        <f>VLOOKUP($A125,DADOS!$A:$N,8,FALSE)</f>
        <v/>
      </c>
      <c r="I125" s="57">
        <f>VLOOKUP($A125,DADOS!$A:$N,10,FALSE)</f>
        <v/>
      </c>
      <c r="J125" s="11">
        <f>VLOOKUP($A125,DADOS!$A:$N,11,FALSE)</f>
        <v/>
      </c>
      <c r="K125">
        <f>VLOOKUP($A125,DADOS!$A:$N,12,FALSE)</f>
        <v/>
      </c>
      <c r="L125" s="11">
        <f>VLOOKUP($A125,DADOS!$A:$N,13,FALSE)</f>
        <v/>
      </c>
    </row>
    <row r="126">
      <c r="A126" t="inlineStr">
        <is>
          <t>126200-1O 7679607</t>
        </is>
      </c>
      <c r="B126" s="11">
        <f>VLOOKUP($A126,DADOS!$A:$N,2,FALSE)</f>
        <v/>
      </c>
      <c r="C126" s="11">
        <f>VLOOKUP($A126,DADOS!$A:$N,3,FALSE)</f>
        <v/>
      </c>
      <c r="D126" s="11">
        <f>VLOOKUP($A126,DADOS!$A:$N,4,FALSE)</f>
        <v/>
      </c>
      <c r="E126" s="11">
        <f>VLOOKUP($A126,DADOS!$A:$N,5,FALSE)</f>
        <v/>
      </c>
      <c r="F126" s="57">
        <f>VLOOKUP($A126,DADOS!$A:$N,6,FALSE)</f>
        <v/>
      </c>
      <c r="G126" s="11">
        <f>VLOOKUP($A126,DADOS!$A:$N,7,FALSE)</f>
        <v/>
      </c>
      <c r="H126" s="11">
        <f>VLOOKUP($A126,DADOS!$A:$N,8,FALSE)</f>
        <v/>
      </c>
      <c r="I126" s="57">
        <f>VLOOKUP($A126,DADOS!$A:$N,10,FALSE)</f>
        <v/>
      </c>
      <c r="J126" s="11">
        <f>VLOOKUP($A126,DADOS!$A:$N,11,FALSE)</f>
        <v/>
      </c>
      <c r="K126">
        <f>VLOOKUP($A126,DADOS!$A:$N,12,FALSE)</f>
        <v/>
      </c>
      <c r="L126" s="11">
        <f>VLOOKUP($A126,DADOS!$A:$N,13,FALSE)</f>
        <v/>
      </c>
    </row>
    <row r="127">
      <c r="A127" t="inlineStr">
        <is>
          <t>000100-R602285674</t>
        </is>
      </c>
      <c r="B127" s="11">
        <f>VLOOKUP($A127,DADOS!$A:$N,2,FALSE)</f>
        <v/>
      </c>
      <c r="C127" s="11">
        <f>VLOOKUP($A127,DADOS!$A:$N,3,FALSE)</f>
        <v/>
      </c>
      <c r="D127" s="11">
        <f>VLOOKUP($A127,DADOS!$A:$N,4,FALSE)</f>
        <v/>
      </c>
      <c r="E127" s="11">
        <f>VLOOKUP($A127,DADOS!$A:$N,5,FALSE)</f>
        <v/>
      </c>
      <c r="F127" s="57">
        <f>VLOOKUP($A127,DADOS!$A:$N,6,FALSE)</f>
        <v/>
      </c>
      <c r="G127" s="11">
        <f>VLOOKUP($A127,DADOS!$A:$N,7,FALSE)</f>
        <v/>
      </c>
      <c r="H127" s="11">
        <f>VLOOKUP($A127,DADOS!$A:$N,8,FALSE)</f>
        <v/>
      </c>
      <c r="I127" s="57">
        <f>VLOOKUP($A127,DADOS!$A:$N,10,FALSE)</f>
        <v/>
      </c>
      <c r="J127" s="11">
        <f>VLOOKUP($A127,DADOS!$A:$N,11,FALSE)</f>
        <v/>
      </c>
      <c r="K127">
        <f>VLOOKUP($A127,DADOS!$A:$N,12,FALSE)</f>
        <v/>
      </c>
      <c r="L127" s="11">
        <f>VLOOKUP($A127,DADOS!$A:$N,13,FALSE)</f>
        <v/>
      </c>
    </row>
    <row r="128">
      <c r="A128" t="inlineStr">
        <is>
          <t>289530-E023287360</t>
        </is>
      </c>
      <c r="B128" s="11">
        <f>VLOOKUP($A128,DADOS!$A:$N,2,FALSE)</f>
        <v/>
      </c>
      <c r="C128" s="11">
        <f>VLOOKUP($A128,DADOS!$A:$N,3,FALSE)</f>
        <v/>
      </c>
      <c r="D128" s="11">
        <f>VLOOKUP($A128,DADOS!$A:$N,4,FALSE)</f>
        <v/>
      </c>
      <c r="E128" s="11">
        <f>VLOOKUP($A128,DADOS!$A:$N,5,FALSE)</f>
        <v/>
      </c>
      <c r="F128" s="57">
        <f>VLOOKUP($A128,DADOS!$A:$N,6,FALSE)</f>
        <v/>
      </c>
      <c r="G128" s="11">
        <f>VLOOKUP($A128,DADOS!$A:$N,7,FALSE)</f>
        <v/>
      </c>
      <c r="H128" s="11">
        <f>VLOOKUP($A128,DADOS!$A:$N,8,FALSE)</f>
        <v/>
      </c>
      <c r="I128" s="57">
        <f>VLOOKUP($A128,DADOS!$A:$N,10,FALSE)</f>
        <v/>
      </c>
      <c r="J128" s="11">
        <f>VLOOKUP($A128,DADOS!$A:$N,11,FALSE)</f>
        <v/>
      </c>
      <c r="K128">
        <f>VLOOKUP($A128,DADOS!$A:$N,12,FALSE)</f>
        <v/>
      </c>
      <c r="L128" s="11">
        <f>VLOOKUP($A128,DADOS!$A:$N,13,FALSE)</f>
        <v/>
      </c>
    </row>
    <row r="129">
      <c r="A129" t="inlineStr">
        <is>
          <t>000100-R605166487</t>
        </is>
      </c>
      <c r="B129" s="11">
        <f>VLOOKUP($A129,DADOS!$A:$N,2,FALSE)</f>
        <v/>
      </c>
      <c r="C129" s="11">
        <f>VLOOKUP($A129,DADOS!$A:$N,3,FALSE)</f>
        <v/>
      </c>
      <c r="D129" s="11">
        <f>VLOOKUP($A129,DADOS!$A:$N,4,FALSE)</f>
        <v/>
      </c>
      <c r="E129" s="11">
        <f>VLOOKUP($A129,DADOS!$A:$N,5,FALSE)</f>
        <v/>
      </c>
      <c r="F129" s="57">
        <f>VLOOKUP($A129,DADOS!$A:$N,6,FALSE)</f>
        <v/>
      </c>
      <c r="G129" s="11">
        <f>VLOOKUP($A129,DADOS!$A:$N,7,FALSE)</f>
        <v/>
      </c>
      <c r="H129" s="11">
        <f>VLOOKUP($A129,DADOS!$A:$N,8,FALSE)</f>
        <v/>
      </c>
      <c r="I129" s="57">
        <f>VLOOKUP($A129,DADOS!$A:$N,10,FALSE)</f>
        <v/>
      </c>
      <c r="J129" s="11">
        <f>VLOOKUP($A129,DADOS!$A:$N,11,FALSE)</f>
        <v/>
      </c>
      <c r="K129">
        <f>VLOOKUP($A129,DADOS!$A:$N,12,FALSE)</f>
        <v/>
      </c>
      <c r="L129" s="11">
        <f>VLOOKUP($A129,DADOS!$A:$N,13,FALSE)</f>
        <v/>
      </c>
    </row>
    <row r="130">
      <c r="A130" t="inlineStr">
        <is>
          <t>121200-E023211886</t>
        </is>
      </c>
      <c r="B130" s="11">
        <f>VLOOKUP($A130,DADOS!$A:$N,2,FALSE)</f>
        <v/>
      </c>
      <c r="C130" s="11">
        <f>VLOOKUP($A130,DADOS!$A:$N,3,FALSE)</f>
        <v/>
      </c>
      <c r="D130" s="11">
        <f>VLOOKUP($A130,DADOS!$A:$N,4,FALSE)</f>
        <v/>
      </c>
      <c r="E130" s="11">
        <f>VLOOKUP($A130,DADOS!$A:$N,5,FALSE)</f>
        <v/>
      </c>
      <c r="F130" s="57">
        <f>VLOOKUP($A130,DADOS!$A:$N,6,FALSE)</f>
        <v/>
      </c>
      <c r="G130" s="11">
        <f>VLOOKUP($A130,DADOS!$A:$N,7,FALSE)</f>
        <v/>
      </c>
      <c r="H130" s="11">
        <f>VLOOKUP($A130,DADOS!$A:$N,8,FALSE)</f>
        <v/>
      </c>
      <c r="I130" s="57">
        <f>VLOOKUP($A130,DADOS!$A:$N,10,FALSE)</f>
        <v/>
      </c>
      <c r="J130" s="11">
        <f>VLOOKUP($A130,DADOS!$A:$N,11,FALSE)</f>
        <v/>
      </c>
      <c r="K130">
        <f>VLOOKUP($A130,DADOS!$A:$N,12,FALSE)</f>
        <v/>
      </c>
      <c r="L130" s="11">
        <f>VLOOKUP($A130,DADOS!$A:$N,13,FALSE)</f>
        <v/>
      </c>
    </row>
    <row r="131">
      <c r="A131" t="inlineStr">
        <is>
          <t>268750-S430599867</t>
        </is>
      </c>
      <c r="B131" s="11">
        <f>VLOOKUP($A131,DADOS!$A:$N,2,FALSE)</f>
        <v/>
      </c>
      <c r="C131" s="11">
        <f>VLOOKUP($A131,DADOS!$A:$N,3,FALSE)</f>
        <v/>
      </c>
      <c r="D131" s="11">
        <f>VLOOKUP($A131,DADOS!$A:$N,4,FALSE)</f>
        <v/>
      </c>
      <c r="E131" s="11">
        <f>VLOOKUP($A131,DADOS!$A:$N,5,FALSE)</f>
        <v/>
      </c>
      <c r="F131" s="57">
        <f>VLOOKUP($A131,DADOS!$A:$N,6,FALSE)</f>
        <v/>
      </c>
      <c r="G131" s="11">
        <f>VLOOKUP($A131,DADOS!$A:$N,7,FALSE)</f>
        <v/>
      </c>
      <c r="H131" s="11">
        <f>VLOOKUP($A131,DADOS!$A:$N,8,FALSE)</f>
        <v/>
      </c>
      <c r="I131" s="57">
        <f>VLOOKUP($A131,DADOS!$A:$N,10,FALSE)</f>
        <v/>
      </c>
      <c r="J131" s="11">
        <f>VLOOKUP($A131,DADOS!$A:$N,11,FALSE)</f>
        <v/>
      </c>
      <c r="K131">
        <f>VLOOKUP($A131,DADOS!$A:$N,12,FALSE)</f>
        <v/>
      </c>
      <c r="L131" s="11">
        <f>VLOOKUP($A131,DADOS!$A:$N,13,FALSE)</f>
        <v/>
      </c>
    </row>
    <row r="132">
      <c r="A132" t="inlineStr">
        <is>
          <t>268970-R430164572</t>
        </is>
      </c>
      <c r="B132" s="11">
        <f>VLOOKUP($A132,DADOS!$A:$N,2,FALSE)</f>
        <v/>
      </c>
      <c r="C132" s="11">
        <f>VLOOKUP($A132,DADOS!$A:$N,3,FALSE)</f>
        <v/>
      </c>
      <c r="D132" s="11">
        <f>VLOOKUP($A132,DADOS!$A:$N,4,FALSE)</f>
        <v/>
      </c>
      <c r="E132" s="11">
        <f>VLOOKUP($A132,DADOS!$A:$N,5,FALSE)</f>
        <v/>
      </c>
      <c r="F132" s="57">
        <f>VLOOKUP($A132,DADOS!$A:$N,6,FALSE)</f>
        <v/>
      </c>
      <c r="G132" s="11">
        <f>VLOOKUP($A132,DADOS!$A:$N,7,FALSE)</f>
        <v/>
      </c>
      <c r="H132" s="11">
        <f>VLOOKUP($A132,DADOS!$A:$N,8,FALSE)</f>
        <v/>
      </c>
      <c r="I132" s="57">
        <f>VLOOKUP($A132,DADOS!$A:$N,10,FALSE)</f>
        <v/>
      </c>
      <c r="J132" s="11">
        <f>VLOOKUP($A132,DADOS!$A:$N,11,FALSE)</f>
        <v/>
      </c>
      <c r="K132">
        <f>VLOOKUP($A132,DADOS!$A:$N,12,FALSE)</f>
        <v/>
      </c>
      <c r="L132" s="11">
        <f>VLOOKUP($A132,DADOS!$A:$N,13,FALSE)</f>
        <v/>
      </c>
    </row>
    <row r="133">
      <c r="A133" t="inlineStr">
        <is>
          <t>126200-1O 1793437</t>
        </is>
      </c>
      <c r="B133" s="11">
        <f>VLOOKUP($A133,DADOS!$A:$N,2,FALSE)</f>
        <v/>
      </c>
      <c r="C133" s="11">
        <f>VLOOKUP($A133,DADOS!$A:$N,3,FALSE)</f>
        <v/>
      </c>
      <c r="D133" s="11">
        <f>VLOOKUP($A133,DADOS!$A:$N,4,FALSE)</f>
        <v/>
      </c>
      <c r="E133" s="11">
        <f>VLOOKUP($A133,DADOS!$A:$N,5,FALSE)</f>
        <v/>
      </c>
      <c r="F133" s="57">
        <f>VLOOKUP($A133,DADOS!$A:$N,6,FALSE)</f>
        <v/>
      </c>
      <c r="G133" s="11">
        <f>VLOOKUP($A133,DADOS!$A:$N,7,FALSE)</f>
        <v/>
      </c>
      <c r="H133" s="11">
        <f>VLOOKUP($A133,DADOS!$A:$N,8,FALSE)</f>
        <v/>
      </c>
      <c r="I133" s="57">
        <f>VLOOKUP($A133,DADOS!$A:$N,10,FALSE)</f>
        <v/>
      </c>
      <c r="J133" s="11">
        <f>VLOOKUP($A133,DADOS!$A:$N,11,FALSE)</f>
        <v/>
      </c>
      <c r="K133">
        <f>VLOOKUP($A133,DADOS!$A:$N,12,FALSE)</f>
        <v/>
      </c>
      <c r="L133" s="11">
        <f>VLOOKUP($A133,DADOS!$A:$N,13,FALSE)</f>
        <v/>
      </c>
    </row>
    <row r="134">
      <c r="A134" t="inlineStr">
        <is>
          <t>262510-C006011181</t>
        </is>
      </c>
      <c r="B134" s="11">
        <f>VLOOKUP($A134,DADOS!$A:$N,2,FALSE)</f>
        <v/>
      </c>
      <c r="C134" s="11">
        <f>VLOOKUP($A134,DADOS!$A:$N,3,FALSE)</f>
        <v/>
      </c>
      <c r="D134" s="11">
        <f>VLOOKUP($A134,DADOS!$A:$N,4,FALSE)</f>
        <v/>
      </c>
      <c r="E134" s="11">
        <f>VLOOKUP($A134,DADOS!$A:$N,5,FALSE)</f>
        <v/>
      </c>
      <c r="F134" s="57">
        <f>VLOOKUP($A134,DADOS!$A:$N,6,FALSE)</f>
        <v/>
      </c>
      <c r="G134" s="11">
        <f>VLOOKUP($A134,DADOS!$A:$N,7,FALSE)</f>
        <v/>
      </c>
      <c r="H134" s="11">
        <f>VLOOKUP($A134,DADOS!$A:$N,8,FALSE)</f>
        <v/>
      </c>
      <c r="I134" s="57">
        <f>VLOOKUP($A134,DADOS!$A:$N,10,FALSE)</f>
        <v/>
      </c>
      <c r="J134" s="11">
        <f>VLOOKUP($A134,DADOS!$A:$N,11,FALSE)</f>
        <v/>
      </c>
      <c r="K134">
        <f>VLOOKUP($A134,DADOS!$A:$N,12,FALSE)</f>
        <v/>
      </c>
      <c r="L134" s="11">
        <f>VLOOKUP($A134,DADOS!$A:$N,13,FALSE)</f>
        <v/>
      </c>
    </row>
    <row r="135">
      <c r="A135" t="inlineStr">
        <is>
          <t>116200-X002141368</t>
        </is>
      </c>
      <c r="B135" s="11">
        <f>VLOOKUP($A135,DADOS!$A:$N,2,FALSE)</f>
        <v/>
      </c>
      <c r="C135" s="11">
        <f>VLOOKUP($A135,DADOS!$A:$N,3,FALSE)</f>
        <v/>
      </c>
      <c r="D135" s="11">
        <f>VLOOKUP($A135,DADOS!$A:$N,4,FALSE)</f>
        <v/>
      </c>
      <c r="E135" s="11">
        <f>VLOOKUP($A135,DADOS!$A:$N,5,FALSE)</f>
        <v/>
      </c>
      <c r="F135" s="57">
        <f>VLOOKUP($A135,DADOS!$A:$N,6,FALSE)</f>
        <v/>
      </c>
      <c r="G135" s="11">
        <f>VLOOKUP($A135,DADOS!$A:$N,7,FALSE)</f>
        <v/>
      </c>
      <c r="H135" s="11">
        <f>VLOOKUP($A135,DADOS!$A:$N,8,FALSE)</f>
        <v/>
      </c>
      <c r="I135" s="57">
        <f>VLOOKUP($A135,DADOS!$A:$N,10,FALSE)</f>
        <v/>
      </c>
      <c r="J135" s="11">
        <f>VLOOKUP($A135,DADOS!$A:$N,11,FALSE)</f>
        <v/>
      </c>
      <c r="K135">
        <f>VLOOKUP($A135,DADOS!$A:$N,12,FALSE)</f>
        <v/>
      </c>
      <c r="L135" s="11">
        <f>VLOOKUP($A135,DADOS!$A:$N,13,FALSE)</f>
        <v/>
      </c>
    </row>
    <row r="136">
      <c r="A136" t="inlineStr">
        <is>
          <t>126200-1O 7989907</t>
        </is>
      </c>
      <c r="B136" s="11">
        <f>VLOOKUP($A136,DADOS!$A:$N,2,FALSE)</f>
        <v/>
      </c>
      <c r="C136" s="11">
        <f>VLOOKUP($A136,DADOS!$A:$N,3,FALSE)</f>
        <v/>
      </c>
      <c r="D136" s="11">
        <f>VLOOKUP($A136,DADOS!$A:$N,4,FALSE)</f>
        <v/>
      </c>
      <c r="E136" s="11">
        <f>VLOOKUP($A136,DADOS!$A:$N,5,FALSE)</f>
        <v/>
      </c>
      <c r="F136" s="57">
        <f>VLOOKUP($A136,DADOS!$A:$N,6,FALSE)</f>
        <v/>
      </c>
      <c r="G136" s="11">
        <f>VLOOKUP($A136,DADOS!$A:$N,7,FALSE)</f>
        <v/>
      </c>
      <c r="H136" s="11">
        <f>VLOOKUP($A136,DADOS!$A:$N,8,FALSE)</f>
        <v/>
      </c>
      <c r="I136" s="57">
        <f>VLOOKUP($A136,DADOS!$A:$N,10,FALSE)</f>
        <v/>
      </c>
      <c r="J136" s="11">
        <f>VLOOKUP($A136,DADOS!$A:$N,11,FALSE)</f>
        <v/>
      </c>
      <c r="K136">
        <f>VLOOKUP($A136,DADOS!$A:$N,12,FALSE)</f>
        <v/>
      </c>
      <c r="L136" s="11">
        <f>VLOOKUP($A136,DADOS!$A:$N,13,FALSE)</f>
        <v/>
      </c>
    </row>
    <row r="137">
      <c r="A137" t="inlineStr">
        <is>
          <t>126200-1P 4031167</t>
        </is>
      </c>
      <c r="B137" s="11">
        <f>VLOOKUP($A137,DADOS!$A:$N,2,FALSE)</f>
        <v/>
      </c>
      <c r="C137" s="11">
        <f>VLOOKUP($A137,DADOS!$A:$N,3,FALSE)</f>
        <v/>
      </c>
      <c r="D137" s="11">
        <f>VLOOKUP($A137,DADOS!$A:$N,4,FALSE)</f>
        <v/>
      </c>
      <c r="E137" s="11">
        <f>VLOOKUP($A137,DADOS!$A:$N,5,FALSE)</f>
        <v/>
      </c>
      <c r="F137" s="57">
        <f>VLOOKUP($A137,DADOS!$A:$N,6,FALSE)</f>
        <v/>
      </c>
      <c r="G137" s="11">
        <f>VLOOKUP($A137,DADOS!$A:$N,7,FALSE)</f>
        <v/>
      </c>
      <c r="H137" s="11">
        <f>VLOOKUP($A137,DADOS!$A:$N,8,FALSE)</f>
        <v/>
      </c>
      <c r="I137" s="57">
        <f>VLOOKUP($A137,DADOS!$A:$N,10,FALSE)</f>
        <v/>
      </c>
      <c r="J137" s="11">
        <f>VLOOKUP($A137,DADOS!$A:$N,11,FALSE)</f>
        <v/>
      </c>
      <c r="K137">
        <f>VLOOKUP($A137,DADOS!$A:$N,12,FALSE)</f>
        <v/>
      </c>
      <c r="L137" s="11">
        <f>VLOOKUP($A137,DADOS!$A:$N,13,FALSE)</f>
        <v/>
      </c>
    </row>
    <row r="138">
      <c r="A138" t="inlineStr">
        <is>
          <t>126200-1P 6837277</t>
        </is>
      </c>
      <c r="B138" s="11">
        <f>VLOOKUP($A138,DADOS!$A:$N,2,FALSE)</f>
        <v/>
      </c>
      <c r="C138" s="11">
        <f>VLOOKUP($A138,DADOS!$A:$N,3,FALSE)</f>
        <v/>
      </c>
      <c r="D138" s="11">
        <f>VLOOKUP($A138,DADOS!$A:$N,4,FALSE)</f>
        <v/>
      </c>
      <c r="E138" s="11">
        <f>VLOOKUP($A138,DADOS!$A:$N,5,FALSE)</f>
        <v/>
      </c>
      <c r="F138" s="57">
        <f>VLOOKUP($A138,DADOS!$A:$N,6,FALSE)</f>
        <v/>
      </c>
      <c r="G138" s="11">
        <f>VLOOKUP($A138,DADOS!$A:$N,7,FALSE)</f>
        <v/>
      </c>
      <c r="H138" s="11">
        <f>VLOOKUP($A138,DADOS!$A:$N,8,FALSE)</f>
        <v/>
      </c>
      <c r="I138" s="57">
        <f>VLOOKUP($A138,DADOS!$A:$N,10,FALSE)</f>
        <v/>
      </c>
      <c r="J138" s="11">
        <f>VLOOKUP($A138,DADOS!$A:$N,11,FALSE)</f>
        <v/>
      </c>
      <c r="K138">
        <f>VLOOKUP($A138,DADOS!$A:$N,12,FALSE)</f>
        <v/>
      </c>
      <c r="L138" s="11">
        <f>VLOOKUP($A138,DADOS!$A:$N,13,FALSE)</f>
        <v/>
      </c>
    </row>
    <row r="139">
      <c r="A139" t="inlineStr">
        <is>
          <t>126200-1P 7716827</t>
        </is>
      </c>
      <c r="B139" s="11">
        <f>VLOOKUP($A139,DADOS!$A:$N,2,FALSE)</f>
        <v/>
      </c>
      <c r="C139" s="11">
        <f>VLOOKUP($A139,DADOS!$A:$N,3,FALSE)</f>
        <v/>
      </c>
      <c r="D139" s="11">
        <f>VLOOKUP($A139,DADOS!$A:$N,4,FALSE)</f>
        <v/>
      </c>
      <c r="E139" s="11">
        <f>VLOOKUP($A139,DADOS!$A:$N,5,FALSE)</f>
        <v/>
      </c>
      <c r="F139" s="57">
        <f>VLOOKUP($A139,DADOS!$A:$N,6,FALSE)</f>
        <v/>
      </c>
      <c r="G139" s="11">
        <f>VLOOKUP($A139,DADOS!$A:$N,7,FALSE)</f>
        <v/>
      </c>
      <c r="H139" s="11">
        <f>VLOOKUP($A139,DADOS!$A:$N,8,FALSE)</f>
        <v/>
      </c>
      <c r="I139" s="57">
        <f>VLOOKUP($A139,DADOS!$A:$N,10,FALSE)</f>
        <v/>
      </c>
      <c r="J139" s="11">
        <f>VLOOKUP($A139,DADOS!$A:$N,11,FALSE)</f>
        <v/>
      </c>
      <c r="K139">
        <f>VLOOKUP($A139,DADOS!$A:$N,12,FALSE)</f>
        <v/>
      </c>
      <c r="L139" s="11">
        <f>VLOOKUP($A139,DADOS!$A:$N,13,FALSE)</f>
        <v/>
      </c>
    </row>
    <row r="140">
      <c r="A140" t="inlineStr">
        <is>
          <t>126200-1DA2793031</t>
        </is>
      </c>
      <c r="B140" s="11">
        <f>VLOOKUP($A140,DADOS!$A:$N,2,FALSE)</f>
        <v/>
      </c>
      <c r="C140" s="11">
        <f>VLOOKUP($A140,DADOS!$A:$N,3,FALSE)</f>
        <v/>
      </c>
      <c r="D140" s="11">
        <f>VLOOKUP($A140,DADOS!$A:$N,4,FALSE)</f>
        <v/>
      </c>
      <c r="E140" s="11">
        <f>VLOOKUP($A140,DADOS!$A:$N,5,FALSE)</f>
        <v/>
      </c>
      <c r="F140" s="57">
        <f>VLOOKUP($A140,DADOS!$A:$N,6,FALSE)</f>
        <v/>
      </c>
      <c r="G140" s="11">
        <f>VLOOKUP($A140,DADOS!$A:$N,7,FALSE)</f>
        <v/>
      </c>
      <c r="H140" s="11">
        <f>VLOOKUP($A140,DADOS!$A:$N,8,FALSE)</f>
        <v/>
      </c>
      <c r="I140" s="57">
        <f>VLOOKUP($A140,DADOS!$A:$N,10,FALSE)</f>
        <v/>
      </c>
      <c r="J140" s="11">
        <f>VLOOKUP($A140,DADOS!$A:$N,11,FALSE)</f>
        <v/>
      </c>
      <c r="K140">
        <f>VLOOKUP($A140,DADOS!$A:$N,12,FALSE)</f>
        <v/>
      </c>
      <c r="L140" s="11">
        <f>VLOOKUP($A140,DADOS!$A:$N,13,FALSE)</f>
        <v/>
      </c>
    </row>
    <row r="141">
      <c r="A141" t="inlineStr">
        <is>
          <t>126200-1P 0409897</t>
        </is>
      </c>
      <c r="B141" s="11">
        <f>VLOOKUP($A141,DADOS!$A:$N,2,FALSE)</f>
        <v/>
      </c>
      <c r="C141" s="11">
        <f>VLOOKUP($A141,DADOS!$A:$N,3,FALSE)</f>
        <v/>
      </c>
      <c r="D141" s="11">
        <f>VLOOKUP($A141,DADOS!$A:$N,4,FALSE)</f>
        <v/>
      </c>
      <c r="E141" s="11">
        <f>VLOOKUP($A141,DADOS!$A:$N,5,FALSE)</f>
        <v/>
      </c>
      <c r="F141" s="57">
        <f>VLOOKUP($A141,DADOS!$A:$N,6,FALSE)</f>
        <v/>
      </c>
      <c r="G141" s="11">
        <f>VLOOKUP($A141,DADOS!$A:$N,7,FALSE)</f>
        <v/>
      </c>
      <c r="H141" s="11">
        <f>VLOOKUP($A141,DADOS!$A:$N,8,FALSE)</f>
        <v/>
      </c>
      <c r="I141" s="57">
        <f>VLOOKUP($A141,DADOS!$A:$N,10,FALSE)</f>
        <v/>
      </c>
      <c r="J141" s="11">
        <f>VLOOKUP($A141,DADOS!$A:$N,11,FALSE)</f>
        <v/>
      </c>
      <c r="K141">
        <f>VLOOKUP($A141,DADOS!$A:$N,12,FALSE)</f>
        <v/>
      </c>
      <c r="L141" s="11">
        <f>VLOOKUP($A141,DADOS!$A:$N,13,FALSE)</f>
        <v/>
      </c>
    </row>
    <row r="142">
      <c r="A142" t="inlineStr">
        <is>
          <t>262510-C005581091</t>
        </is>
      </c>
      <c r="B142" s="11">
        <f>VLOOKUP($A142,DADOS!$A:$N,2,FALSE)</f>
        <v/>
      </c>
      <c r="C142" s="11">
        <f>VLOOKUP($A142,DADOS!$A:$N,3,FALSE)</f>
        <v/>
      </c>
      <c r="D142" s="11">
        <f>VLOOKUP($A142,DADOS!$A:$N,4,FALSE)</f>
        <v/>
      </c>
      <c r="E142" s="11">
        <f>VLOOKUP($A142,DADOS!$A:$N,5,FALSE)</f>
        <v/>
      </c>
      <c r="F142" s="57">
        <f>VLOOKUP($A142,DADOS!$A:$N,6,FALSE)</f>
        <v/>
      </c>
      <c r="G142" s="11">
        <f>VLOOKUP($A142,DADOS!$A:$N,7,FALSE)</f>
        <v/>
      </c>
      <c r="H142" s="11">
        <f>VLOOKUP($A142,DADOS!$A:$N,8,FALSE)</f>
        <v/>
      </c>
      <c r="I142" s="57">
        <f>VLOOKUP($A142,DADOS!$A:$N,10,FALSE)</f>
        <v/>
      </c>
      <c r="J142" s="11">
        <f>VLOOKUP($A142,DADOS!$A:$N,11,FALSE)</f>
        <v/>
      </c>
      <c r="K142">
        <f>VLOOKUP($A142,DADOS!$A:$N,12,FALSE)</f>
        <v/>
      </c>
      <c r="L142" s="11">
        <f>VLOOKUP($A142,DADOS!$A:$N,13,FALSE)</f>
        <v/>
      </c>
    </row>
    <row r="143">
      <c r="A143" t="inlineStr">
        <is>
          <t>271070-HZA1652655</t>
        </is>
      </c>
      <c r="B143" s="11">
        <f>VLOOKUP($A143,DADOS!$A:$N,2,FALSE)</f>
        <v/>
      </c>
      <c r="C143" s="11">
        <f>VLOOKUP($A143,DADOS!$A:$N,3,FALSE)</f>
        <v/>
      </c>
      <c r="D143" s="11">
        <f>VLOOKUP($A143,DADOS!$A:$N,4,FALSE)</f>
        <v/>
      </c>
      <c r="E143" s="11">
        <f>VLOOKUP($A143,DADOS!$A:$N,5,FALSE)</f>
        <v/>
      </c>
      <c r="F143" s="57">
        <f>VLOOKUP($A143,DADOS!$A:$N,6,FALSE)</f>
        <v/>
      </c>
      <c r="G143" s="11">
        <f>VLOOKUP($A143,DADOS!$A:$N,7,FALSE)</f>
        <v/>
      </c>
      <c r="H143" s="11">
        <f>VLOOKUP($A143,DADOS!$A:$N,8,FALSE)</f>
        <v/>
      </c>
      <c r="I143" s="57">
        <f>VLOOKUP($A143,DADOS!$A:$N,10,FALSE)</f>
        <v/>
      </c>
      <c r="J143" s="11">
        <f>VLOOKUP($A143,DADOS!$A:$N,11,FALSE)</f>
        <v/>
      </c>
      <c r="K143">
        <f>VLOOKUP($A143,DADOS!$A:$N,12,FALSE)</f>
        <v/>
      </c>
      <c r="L143" s="11">
        <f>VLOOKUP($A143,DADOS!$A:$N,13,FALSE)</f>
        <v/>
      </c>
    </row>
    <row r="144">
      <c r="A144" t="inlineStr">
        <is>
          <t>126200-1P 0039957</t>
        </is>
      </c>
      <c r="B144" s="11">
        <f>VLOOKUP($A144,DADOS!$A:$N,2,FALSE)</f>
        <v/>
      </c>
      <c r="C144" s="11">
        <f>VLOOKUP($A144,DADOS!$A:$N,3,FALSE)</f>
        <v/>
      </c>
      <c r="D144" s="11">
        <f>VLOOKUP($A144,DADOS!$A:$N,4,FALSE)</f>
        <v/>
      </c>
      <c r="E144" s="11">
        <f>VLOOKUP($A144,DADOS!$A:$N,5,FALSE)</f>
        <v/>
      </c>
      <c r="F144" s="57">
        <f>VLOOKUP($A144,DADOS!$A:$N,6,FALSE)</f>
        <v/>
      </c>
      <c r="G144" s="11">
        <f>VLOOKUP($A144,DADOS!$A:$N,7,FALSE)</f>
        <v/>
      </c>
      <c r="H144" s="11">
        <f>VLOOKUP($A144,DADOS!$A:$N,8,FALSE)</f>
        <v/>
      </c>
      <c r="I144" s="57">
        <f>VLOOKUP($A144,DADOS!$A:$N,10,FALSE)</f>
        <v/>
      </c>
      <c r="J144" s="11">
        <f>VLOOKUP($A144,DADOS!$A:$N,11,FALSE)</f>
        <v/>
      </c>
      <c r="K144">
        <f>VLOOKUP($A144,DADOS!$A:$N,12,FALSE)</f>
        <v/>
      </c>
      <c r="L144" s="11">
        <f>VLOOKUP($A144,DADOS!$A:$N,13,FALSE)</f>
        <v/>
      </c>
    </row>
    <row r="145">
      <c r="A145" t="inlineStr">
        <is>
          <t>000300-S031822570</t>
        </is>
      </c>
      <c r="B145" s="11">
        <f>VLOOKUP($A145,DADOS!$A:$N,2,FALSE)</f>
        <v/>
      </c>
      <c r="C145" s="11">
        <f>VLOOKUP($A145,DADOS!$A:$N,3,FALSE)</f>
        <v/>
      </c>
      <c r="D145" s="11">
        <f>VLOOKUP($A145,DADOS!$A:$N,4,FALSE)</f>
        <v/>
      </c>
      <c r="E145" s="11">
        <f>VLOOKUP($A145,DADOS!$A:$N,5,FALSE)</f>
        <v/>
      </c>
      <c r="F145" s="57">
        <f>VLOOKUP($A145,DADOS!$A:$N,6,FALSE)</f>
        <v/>
      </c>
      <c r="G145" s="11">
        <f>VLOOKUP($A145,DADOS!$A:$N,7,FALSE)</f>
        <v/>
      </c>
      <c r="H145" s="11">
        <f>VLOOKUP($A145,DADOS!$A:$N,8,FALSE)</f>
        <v/>
      </c>
      <c r="I145" s="57">
        <f>VLOOKUP($A145,DADOS!$A:$N,10,FALSE)</f>
        <v/>
      </c>
      <c r="J145" s="11">
        <f>VLOOKUP($A145,DADOS!$A:$N,11,FALSE)</f>
        <v/>
      </c>
      <c r="K145">
        <f>VLOOKUP($A145,DADOS!$A:$N,12,FALSE)</f>
        <v/>
      </c>
      <c r="L145" s="11">
        <f>VLOOKUP($A145,DADOS!$A:$N,13,FALSE)</f>
        <v/>
      </c>
    </row>
    <row r="146">
      <c r="A146" t="inlineStr">
        <is>
          <t>289530-E022594273</t>
        </is>
      </c>
      <c r="B146" s="11">
        <f>VLOOKUP($A146,DADOS!$A:$N,2,FALSE)</f>
        <v/>
      </c>
      <c r="C146" s="11">
        <f>VLOOKUP($A146,DADOS!$A:$N,3,FALSE)</f>
        <v/>
      </c>
      <c r="D146" s="11">
        <f>VLOOKUP($A146,DADOS!$A:$N,4,FALSE)</f>
        <v/>
      </c>
      <c r="E146" s="11">
        <f>VLOOKUP($A146,DADOS!$A:$N,5,FALSE)</f>
        <v/>
      </c>
      <c r="F146" s="57">
        <f>VLOOKUP($A146,DADOS!$A:$N,6,FALSE)</f>
        <v/>
      </c>
      <c r="G146" s="11">
        <f>VLOOKUP($A146,DADOS!$A:$N,7,FALSE)</f>
        <v/>
      </c>
      <c r="H146" s="11">
        <f>VLOOKUP($A146,DADOS!$A:$N,8,FALSE)</f>
        <v/>
      </c>
      <c r="I146" s="57">
        <f>VLOOKUP($A146,DADOS!$A:$N,10,FALSE)</f>
        <v/>
      </c>
      <c r="J146" s="11">
        <f>VLOOKUP($A146,DADOS!$A:$N,11,FALSE)</f>
        <v/>
      </c>
      <c r="K146">
        <f>VLOOKUP($A146,DADOS!$A:$N,12,FALSE)</f>
        <v/>
      </c>
      <c r="L146" s="11">
        <f>VLOOKUP($A146,DADOS!$A:$N,13,FALSE)</f>
        <v/>
      </c>
    </row>
    <row r="147">
      <c r="A147" t="inlineStr">
        <is>
          <t>243710-AL01533231</t>
        </is>
      </c>
      <c r="B147" s="11">
        <f>VLOOKUP($A147,DADOS!$A:$N,2,FALSE)</f>
        <v/>
      </c>
      <c r="C147" s="11">
        <f>VLOOKUP($A147,DADOS!$A:$N,3,FALSE)</f>
        <v/>
      </c>
      <c r="D147" s="11">
        <f>VLOOKUP($A147,DADOS!$A:$N,4,FALSE)</f>
        <v/>
      </c>
      <c r="E147" s="11">
        <f>VLOOKUP($A147,DADOS!$A:$N,5,FALSE)</f>
        <v/>
      </c>
      <c r="F147" s="57">
        <f>VLOOKUP($A147,DADOS!$A:$N,6,FALSE)</f>
        <v/>
      </c>
      <c r="G147" s="11">
        <f>VLOOKUP($A147,DADOS!$A:$N,7,FALSE)</f>
        <v/>
      </c>
      <c r="H147" s="11">
        <f>VLOOKUP($A147,DADOS!$A:$N,8,FALSE)</f>
        <v/>
      </c>
      <c r="I147" s="57">
        <f>VLOOKUP($A147,DADOS!$A:$N,10,FALSE)</f>
        <v/>
      </c>
      <c r="J147" s="11">
        <f>VLOOKUP($A147,DADOS!$A:$N,11,FALSE)</f>
        <v/>
      </c>
      <c r="K147">
        <f>VLOOKUP($A147,DADOS!$A:$N,12,FALSE)</f>
        <v/>
      </c>
      <c r="L147" s="11">
        <f>VLOOKUP($A147,DADOS!$A:$N,13,FALSE)</f>
        <v/>
      </c>
    </row>
    <row r="148">
      <c r="A148" t="inlineStr">
        <is>
          <t>000300-S029224740</t>
        </is>
      </c>
      <c r="B148" s="11">
        <f>VLOOKUP($A148,DADOS!$A:$N,2,FALSE)</f>
        <v/>
      </c>
      <c r="C148" s="11">
        <f>VLOOKUP($A148,DADOS!$A:$N,3,FALSE)</f>
        <v/>
      </c>
      <c r="D148" s="11">
        <f>VLOOKUP($A148,DADOS!$A:$N,4,FALSE)</f>
        <v/>
      </c>
      <c r="E148" s="11">
        <f>VLOOKUP($A148,DADOS!$A:$N,5,FALSE)</f>
        <v/>
      </c>
      <c r="F148" s="57">
        <f>VLOOKUP($A148,DADOS!$A:$N,6,FALSE)</f>
        <v/>
      </c>
      <c r="G148" s="11">
        <f>VLOOKUP($A148,DADOS!$A:$N,7,FALSE)</f>
        <v/>
      </c>
      <c r="H148" s="11">
        <f>VLOOKUP($A148,DADOS!$A:$N,8,FALSE)</f>
        <v/>
      </c>
      <c r="I148" s="57">
        <f>VLOOKUP($A148,DADOS!$A:$N,10,FALSE)</f>
        <v/>
      </c>
      <c r="J148" s="11">
        <f>VLOOKUP($A148,DADOS!$A:$N,11,FALSE)</f>
        <v/>
      </c>
      <c r="K148">
        <f>VLOOKUP($A148,DADOS!$A:$N,12,FALSE)</f>
        <v/>
      </c>
      <c r="L148" s="11">
        <f>VLOOKUP($A148,DADOS!$A:$N,13,FALSE)</f>
        <v/>
      </c>
    </row>
    <row r="149">
      <c r="A149" t="inlineStr">
        <is>
          <t>000300-S031904902</t>
        </is>
      </c>
      <c r="B149" s="11">
        <f>VLOOKUP($A149,DADOS!$A:$N,2,FALSE)</f>
        <v/>
      </c>
      <c r="C149" s="11">
        <f>VLOOKUP($A149,DADOS!$A:$N,3,FALSE)</f>
        <v/>
      </c>
      <c r="D149" s="11">
        <f>VLOOKUP($A149,DADOS!$A:$N,4,FALSE)</f>
        <v/>
      </c>
      <c r="E149" s="11">
        <f>VLOOKUP($A149,DADOS!$A:$N,5,FALSE)</f>
        <v/>
      </c>
      <c r="F149" s="57">
        <f>VLOOKUP($A149,DADOS!$A:$N,6,FALSE)</f>
        <v/>
      </c>
      <c r="G149" s="11">
        <f>VLOOKUP($A149,DADOS!$A:$N,7,FALSE)</f>
        <v/>
      </c>
      <c r="H149" s="11">
        <f>VLOOKUP($A149,DADOS!$A:$N,8,FALSE)</f>
        <v/>
      </c>
      <c r="I149" s="57">
        <f>VLOOKUP($A149,DADOS!$A:$N,10,FALSE)</f>
        <v/>
      </c>
      <c r="J149" s="11">
        <f>VLOOKUP($A149,DADOS!$A:$N,11,FALSE)</f>
        <v/>
      </c>
      <c r="K149">
        <f>VLOOKUP($A149,DADOS!$A:$N,12,FALSE)</f>
        <v/>
      </c>
      <c r="L149" s="11">
        <f>VLOOKUP($A149,DADOS!$A:$N,13,FALSE)</f>
        <v/>
      </c>
    </row>
    <row r="150">
      <c r="A150" t="inlineStr">
        <is>
          <t>126200-1P 7985117</t>
        </is>
      </c>
      <c r="B150" s="11">
        <f>VLOOKUP($A150,DADOS!$A:$N,2,FALSE)</f>
        <v/>
      </c>
      <c r="C150" s="11">
        <f>VLOOKUP($A150,DADOS!$A:$N,3,FALSE)</f>
        <v/>
      </c>
      <c r="D150" s="11">
        <f>VLOOKUP($A150,DADOS!$A:$N,4,FALSE)</f>
        <v/>
      </c>
      <c r="E150" s="11">
        <f>VLOOKUP($A150,DADOS!$A:$N,5,FALSE)</f>
        <v/>
      </c>
      <c r="F150" s="57">
        <f>VLOOKUP($A150,DADOS!$A:$N,6,FALSE)</f>
        <v/>
      </c>
      <c r="G150" s="11">
        <f>VLOOKUP($A150,DADOS!$A:$N,7,FALSE)</f>
        <v/>
      </c>
      <c r="H150" s="11">
        <f>VLOOKUP($A150,DADOS!$A:$N,8,FALSE)</f>
        <v/>
      </c>
      <c r="I150" s="57">
        <f>VLOOKUP($A150,DADOS!$A:$N,10,FALSE)</f>
        <v/>
      </c>
      <c r="J150" s="11">
        <f>VLOOKUP($A150,DADOS!$A:$N,11,FALSE)</f>
        <v/>
      </c>
      <c r="K150">
        <f>VLOOKUP($A150,DADOS!$A:$N,12,FALSE)</f>
        <v/>
      </c>
      <c r="L150" s="11">
        <f>VLOOKUP($A150,DADOS!$A:$N,13,FALSE)</f>
        <v/>
      </c>
    </row>
    <row r="151">
      <c r="A151" t="inlineStr">
        <is>
          <t>126200-1O 7757997</t>
        </is>
      </c>
      <c r="B151" s="11">
        <f>VLOOKUP($A151,DADOS!$A:$N,2,FALSE)</f>
        <v/>
      </c>
      <c r="C151" s="11">
        <f>VLOOKUP($A151,DADOS!$A:$N,3,FALSE)</f>
        <v/>
      </c>
      <c r="D151" s="11">
        <f>VLOOKUP($A151,DADOS!$A:$N,4,FALSE)</f>
        <v/>
      </c>
      <c r="E151" s="11">
        <f>VLOOKUP($A151,DADOS!$A:$N,5,FALSE)</f>
        <v/>
      </c>
      <c r="F151" s="57">
        <f>VLOOKUP($A151,DADOS!$A:$N,6,FALSE)</f>
        <v/>
      </c>
      <c r="G151" s="11">
        <f>VLOOKUP($A151,DADOS!$A:$N,7,FALSE)</f>
        <v/>
      </c>
      <c r="H151" s="11">
        <f>VLOOKUP($A151,DADOS!$A:$N,8,FALSE)</f>
        <v/>
      </c>
      <c r="I151" s="57">
        <f>VLOOKUP($A151,DADOS!$A:$N,10,FALSE)</f>
        <v/>
      </c>
      <c r="J151" s="11">
        <f>VLOOKUP($A151,DADOS!$A:$N,11,FALSE)</f>
        <v/>
      </c>
      <c r="K151">
        <f>VLOOKUP($A151,DADOS!$A:$N,12,FALSE)</f>
        <v/>
      </c>
      <c r="L151" s="11">
        <f>VLOOKUP($A151,DADOS!$A:$N,13,FALSE)</f>
        <v/>
      </c>
    </row>
    <row r="152">
      <c r="A152" t="inlineStr">
        <is>
          <t>126200-1DB0501641</t>
        </is>
      </c>
      <c r="B152" s="11">
        <f>VLOOKUP($A152,DADOS!$A:$N,2,FALSE)</f>
        <v/>
      </c>
      <c r="C152" s="11">
        <f>VLOOKUP($A152,DADOS!$A:$N,3,FALSE)</f>
        <v/>
      </c>
      <c r="D152" s="11">
        <f>VLOOKUP($A152,DADOS!$A:$N,4,FALSE)</f>
        <v/>
      </c>
      <c r="E152" s="11">
        <f>VLOOKUP($A152,DADOS!$A:$N,5,FALSE)</f>
        <v/>
      </c>
      <c r="F152" s="57">
        <f>VLOOKUP($A152,DADOS!$A:$N,6,FALSE)</f>
        <v/>
      </c>
      <c r="G152" s="11">
        <f>VLOOKUP($A152,DADOS!$A:$N,7,FALSE)</f>
        <v/>
      </c>
      <c r="H152" s="11">
        <f>VLOOKUP($A152,DADOS!$A:$N,8,FALSE)</f>
        <v/>
      </c>
      <c r="I152" s="57">
        <f>VLOOKUP($A152,DADOS!$A:$N,10,FALSE)</f>
        <v/>
      </c>
      <c r="J152" s="11">
        <f>VLOOKUP($A152,DADOS!$A:$N,11,FALSE)</f>
        <v/>
      </c>
      <c r="K152">
        <f>VLOOKUP($A152,DADOS!$A:$N,12,FALSE)</f>
        <v/>
      </c>
      <c r="L152" s="11">
        <f>VLOOKUP($A152,DADOS!$A:$N,13,FALSE)</f>
        <v/>
      </c>
    </row>
    <row r="153">
      <c r="A153" t="inlineStr">
        <is>
          <t>271070-GCA1774643</t>
        </is>
      </c>
      <c r="B153" s="11">
        <f>VLOOKUP($A153,DADOS!$A:$N,2,FALSE)</f>
        <v/>
      </c>
      <c r="C153" s="11">
        <f>VLOOKUP($A153,DADOS!$A:$N,3,FALSE)</f>
        <v/>
      </c>
      <c r="D153" s="11">
        <f>VLOOKUP($A153,DADOS!$A:$N,4,FALSE)</f>
        <v/>
      </c>
      <c r="E153" s="11">
        <f>VLOOKUP($A153,DADOS!$A:$N,5,FALSE)</f>
        <v/>
      </c>
      <c r="F153" s="57">
        <f>VLOOKUP($A153,DADOS!$A:$N,6,FALSE)</f>
        <v/>
      </c>
      <c r="G153" s="11">
        <f>VLOOKUP($A153,DADOS!$A:$N,7,FALSE)</f>
        <v/>
      </c>
      <c r="H153" s="11">
        <f>VLOOKUP($A153,DADOS!$A:$N,8,FALSE)</f>
        <v/>
      </c>
      <c r="I153" s="57">
        <f>VLOOKUP($A153,DADOS!$A:$N,10,FALSE)</f>
        <v/>
      </c>
      <c r="J153" s="11">
        <f>VLOOKUP($A153,DADOS!$A:$N,11,FALSE)</f>
        <v/>
      </c>
      <c r="K153">
        <f>VLOOKUP($A153,DADOS!$A:$N,12,FALSE)</f>
        <v/>
      </c>
      <c r="L153" s="11">
        <f>VLOOKUP($A153,DADOS!$A:$N,13,FALSE)</f>
        <v/>
      </c>
    </row>
    <row r="154">
      <c r="A154" t="inlineStr">
        <is>
          <t>000100-R559996381</t>
        </is>
      </c>
      <c r="B154" s="11">
        <f>VLOOKUP($A154,DADOS!$A:$N,2,FALSE)</f>
        <v/>
      </c>
      <c r="C154" s="11">
        <f>VLOOKUP($A154,DADOS!$A:$N,3,FALSE)</f>
        <v/>
      </c>
      <c r="D154" s="11">
        <f>VLOOKUP($A154,DADOS!$A:$N,4,FALSE)</f>
        <v/>
      </c>
      <c r="E154" s="11">
        <f>VLOOKUP($A154,DADOS!$A:$N,5,FALSE)</f>
        <v/>
      </c>
      <c r="F154" s="57">
        <f>VLOOKUP($A154,DADOS!$A:$N,6,FALSE)</f>
        <v/>
      </c>
      <c r="G154" s="11">
        <f>VLOOKUP($A154,DADOS!$A:$N,7,FALSE)</f>
        <v/>
      </c>
      <c r="H154" s="11">
        <f>VLOOKUP($A154,DADOS!$A:$N,8,FALSE)</f>
        <v/>
      </c>
      <c r="I154" s="57">
        <f>VLOOKUP($A154,DADOS!$A:$N,10,FALSE)</f>
        <v/>
      </c>
      <c r="J154" s="11">
        <f>VLOOKUP($A154,DADOS!$A:$N,11,FALSE)</f>
        <v/>
      </c>
      <c r="K154">
        <f>VLOOKUP($A154,DADOS!$A:$N,12,FALSE)</f>
        <v/>
      </c>
      <c r="L154" s="11">
        <f>VLOOKUP($A154,DADOS!$A:$N,13,FALSE)</f>
        <v/>
      </c>
    </row>
    <row r="155">
      <c r="A155" t="inlineStr">
        <is>
          <t>262510-C005292021</t>
        </is>
      </c>
      <c r="B155" s="11">
        <f>VLOOKUP($A155,DADOS!$A:$N,2,FALSE)</f>
        <v/>
      </c>
      <c r="C155" s="11">
        <f>VLOOKUP($A155,DADOS!$A:$N,3,FALSE)</f>
        <v/>
      </c>
      <c r="D155" s="11">
        <f>VLOOKUP($A155,DADOS!$A:$N,4,FALSE)</f>
        <v/>
      </c>
      <c r="E155" s="11">
        <f>VLOOKUP($A155,DADOS!$A:$N,5,FALSE)</f>
        <v/>
      </c>
      <c r="F155" s="57">
        <f>VLOOKUP($A155,DADOS!$A:$N,6,FALSE)</f>
        <v/>
      </c>
      <c r="G155" s="11">
        <f>VLOOKUP($A155,DADOS!$A:$N,7,FALSE)</f>
        <v/>
      </c>
      <c r="H155" s="11">
        <f>VLOOKUP($A155,DADOS!$A:$N,8,FALSE)</f>
        <v/>
      </c>
      <c r="I155" s="57">
        <f>VLOOKUP($A155,DADOS!$A:$N,10,FALSE)</f>
        <v/>
      </c>
      <c r="J155" s="11">
        <f>VLOOKUP($A155,DADOS!$A:$N,11,FALSE)</f>
        <v/>
      </c>
      <c r="K155">
        <f>VLOOKUP($A155,DADOS!$A:$N,12,FALSE)</f>
        <v/>
      </c>
      <c r="L155" s="11">
        <f>VLOOKUP($A155,DADOS!$A:$N,13,FALSE)</f>
        <v/>
      </c>
    </row>
    <row r="156">
      <c r="A156" t="inlineStr">
        <is>
          <t>262510-C006402121</t>
        </is>
      </c>
      <c r="B156" s="11">
        <f>VLOOKUP($A156,DADOS!$A:$N,2,FALSE)</f>
        <v/>
      </c>
      <c r="C156" s="11">
        <f>VLOOKUP($A156,DADOS!$A:$N,3,FALSE)</f>
        <v/>
      </c>
      <c r="D156" s="11">
        <f>VLOOKUP($A156,DADOS!$A:$N,4,FALSE)</f>
        <v/>
      </c>
      <c r="E156" s="11">
        <f>VLOOKUP($A156,DADOS!$A:$N,5,FALSE)</f>
        <v/>
      </c>
      <c r="F156" s="57">
        <f>VLOOKUP($A156,DADOS!$A:$N,6,FALSE)</f>
        <v/>
      </c>
      <c r="G156" s="11">
        <f>VLOOKUP($A156,DADOS!$A:$N,7,FALSE)</f>
        <v/>
      </c>
      <c r="H156" s="11">
        <f>VLOOKUP($A156,DADOS!$A:$N,8,FALSE)</f>
        <v/>
      </c>
      <c r="I156" s="57">
        <f>VLOOKUP($A156,DADOS!$A:$N,10,FALSE)</f>
        <v/>
      </c>
      <c r="J156" s="11">
        <f>VLOOKUP($A156,DADOS!$A:$N,11,FALSE)</f>
        <v/>
      </c>
      <c r="K156">
        <f>VLOOKUP($A156,DADOS!$A:$N,12,FALSE)</f>
        <v/>
      </c>
      <c r="L156" s="11">
        <f>VLOOKUP($A156,DADOS!$A:$N,13,FALSE)</f>
        <v/>
      </c>
    </row>
    <row r="157">
      <c r="A157" t="inlineStr">
        <is>
          <t>126200-1DA4169361</t>
        </is>
      </c>
      <c r="B157" s="11">
        <f>VLOOKUP($A157,DADOS!$A:$N,2,FALSE)</f>
        <v/>
      </c>
      <c r="C157" s="11">
        <f>VLOOKUP($A157,DADOS!$A:$N,3,FALSE)</f>
        <v/>
      </c>
      <c r="D157" s="11">
        <f>VLOOKUP($A157,DADOS!$A:$N,4,FALSE)</f>
        <v/>
      </c>
      <c r="E157" s="11">
        <f>VLOOKUP($A157,DADOS!$A:$N,5,FALSE)</f>
        <v/>
      </c>
      <c r="F157" s="57">
        <f>VLOOKUP($A157,DADOS!$A:$N,6,FALSE)</f>
        <v/>
      </c>
      <c r="G157" s="11">
        <f>VLOOKUP($A157,DADOS!$A:$N,7,FALSE)</f>
        <v/>
      </c>
      <c r="H157" s="11">
        <f>VLOOKUP($A157,DADOS!$A:$N,8,FALSE)</f>
        <v/>
      </c>
      <c r="I157" s="57">
        <f>VLOOKUP($A157,DADOS!$A:$N,10,FALSE)</f>
        <v/>
      </c>
      <c r="J157" s="11">
        <f>VLOOKUP($A157,DADOS!$A:$N,11,FALSE)</f>
        <v/>
      </c>
      <c r="K157">
        <f>VLOOKUP($A157,DADOS!$A:$N,12,FALSE)</f>
        <v/>
      </c>
      <c r="L157" s="11">
        <f>VLOOKUP($A157,DADOS!$A:$N,13,FALSE)</f>
        <v/>
      </c>
    </row>
    <row r="158">
      <c r="A158" t="inlineStr">
        <is>
          <t>126200-1DA5030791</t>
        </is>
      </c>
      <c r="B158" s="11">
        <f>VLOOKUP($A158,DADOS!$A:$N,2,FALSE)</f>
        <v/>
      </c>
      <c r="C158" s="11">
        <f>VLOOKUP($A158,DADOS!$A:$N,3,FALSE)</f>
        <v/>
      </c>
      <c r="D158" s="11">
        <f>VLOOKUP($A158,DADOS!$A:$N,4,FALSE)</f>
        <v/>
      </c>
      <c r="E158" s="11">
        <f>VLOOKUP($A158,DADOS!$A:$N,5,FALSE)</f>
        <v/>
      </c>
      <c r="F158" s="57">
        <f>VLOOKUP($A158,DADOS!$A:$N,6,FALSE)</f>
        <v/>
      </c>
      <c r="G158" s="11">
        <f>VLOOKUP($A158,DADOS!$A:$N,7,FALSE)</f>
        <v/>
      </c>
      <c r="H158" s="11">
        <f>VLOOKUP($A158,DADOS!$A:$N,8,FALSE)</f>
        <v/>
      </c>
      <c r="I158" s="57">
        <f>VLOOKUP($A158,DADOS!$A:$N,10,FALSE)</f>
        <v/>
      </c>
      <c r="J158" s="11">
        <f>VLOOKUP($A158,DADOS!$A:$N,11,FALSE)</f>
        <v/>
      </c>
      <c r="K158">
        <f>VLOOKUP($A158,DADOS!$A:$N,12,FALSE)</f>
        <v/>
      </c>
      <c r="L158" s="11">
        <f>VLOOKUP($A158,DADOS!$A:$N,13,FALSE)</f>
        <v/>
      </c>
    </row>
    <row r="159">
      <c r="A159" t="inlineStr">
        <is>
          <t>000300-S030535897</t>
        </is>
      </c>
      <c r="B159" s="11">
        <f>VLOOKUP($A159,DADOS!$A:$N,2,FALSE)</f>
        <v/>
      </c>
      <c r="C159" s="11">
        <f>VLOOKUP($A159,DADOS!$A:$N,3,FALSE)</f>
        <v/>
      </c>
      <c r="D159" s="11">
        <f>VLOOKUP($A159,DADOS!$A:$N,4,FALSE)</f>
        <v/>
      </c>
      <c r="E159" s="11">
        <f>VLOOKUP($A159,DADOS!$A:$N,5,FALSE)</f>
        <v/>
      </c>
      <c r="F159" s="57">
        <f>VLOOKUP($A159,DADOS!$A:$N,6,FALSE)</f>
        <v/>
      </c>
      <c r="G159" s="11">
        <f>VLOOKUP($A159,DADOS!$A:$N,7,FALSE)</f>
        <v/>
      </c>
      <c r="H159" s="11">
        <f>VLOOKUP($A159,DADOS!$A:$N,8,FALSE)</f>
        <v/>
      </c>
      <c r="I159" s="57">
        <f>VLOOKUP($A159,DADOS!$A:$N,10,FALSE)</f>
        <v/>
      </c>
      <c r="J159" s="11">
        <f>VLOOKUP($A159,DADOS!$A:$N,11,FALSE)</f>
        <v/>
      </c>
      <c r="K159">
        <f>VLOOKUP($A159,DADOS!$A:$N,12,FALSE)</f>
        <v/>
      </c>
      <c r="L159" s="11">
        <f>VLOOKUP($A159,DADOS!$A:$N,13,FALSE)</f>
        <v/>
      </c>
    </row>
    <row r="160">
      <c r="A160" t="inlineStr">
        <is>
          <t>262510-C006385001</t>
        </is>
      </c>
      <c r="B160" s="11">
        <f>VLOOKUP($A160,DADOS!$A:$N,2,FALSE)</f>
        <v/>
      </c>
      <c r="C160" s="11">
        <f>VLOOKUP($A160,DADOS!$A:$N,3,FALSE)</f>
        <v/>
      </c>
      <c r="D160" s="11">
        <f>VLOOKUP($A160,DADOS!$A:$N,4,FALSE)</f>
        <v/>
      </c>
      <c r="E160" s="11">
        <f>VLOOKUP($A160,DADOS!$A:$N,5,FALSE)</f>
        <v/>
      </c>
      <c r="F160" s="57">
        <f>VLOOKUP($A160,DADOS!$A:$N,6,FALSE)</f>
        <v/>
      </c>
      <c r="G160" s="11">
        <f>VLOOKUP($A160,DADOS!$A:$N,7,FALSE)</f>
        <v/>
      </c>
      <c r="H160" s="11">
        <f>VLOOKUP($A160,DADOS!$A:$N,8,FALSE)</f>
        <v/>
      </c>
      <c r="I160" s="57">
        <f>VLOOKUP($A160,DADOS!$A:$N,10,FALSE)</f>
        <v/>
      </c>
      <c r="J160" s="11">
        <f>VLOOKUP($A160,DADOS!$A:$N,11,FALSE)</f>
        <v/>
      </c>
      <c r="K160">
        <f>VLOOKUP($A160,DADOS!$A:$N,12,FALSE)</f>
        <v/>
      </c>
      <c r="L160" s="11">
        <f>VLOOKUP($A160,DADOS!$A:$N,13,FALSE)</f>
        <v/>
      </c>
    </row>
    <row r="161">
      <c r="A161" t="inlineStr">
        <is>
          <t>262510-C006006411</t>
        </is>
      </c>
      <c r="B161" s="11">
        <f>VLOOKUP($A161,DADOS!$A:$N,2,FALSE)</f>
        <v/>
      </c>
      <c r="C161" s="11">
        <f>VLOOKUP($A161,DADOS!$A:$N,3,FALSE)</f>
        <v/>
      </c>
      <c r="D161" s="11">
        <f>VLOOKUP($A161,DADOS!$A:$N,4,FALSE)</f>
        <v/>
      </c>
      <c r="E161" s="11">
        <f>VLOOKUP($A161,DADOS!$A:$N,5,FALSE)</f>
        <v/>
      </c>
      <c r="F161" s="57">
        <f>VLOOKUP($A161,DADOS!$A:$N,6,FALSE)</f>
        <v/>
      </c>
      <c r="G161" s="11">
        <f>VLOOKUP($A161,DADOS!$A:$N,7,FALSE)</f>
        <v/>
      </c>
      <c r="H161" s="11">
        <f>VLOOKUP($A161,DADOS!$A:$N,8,FALSE)</f>
        <v/>
      </c>
      <c r="I161" s="57">
        <f>VLOOKUP($A161,DADOS!$A:$N,10,FALSE)</f>
        <v/>
      </c>
      <c r="J161" s="11">
        <f>VLOOKUP($A161,DADOS!$A:$N,11,FALSE)</f>
        <v/>
      </c>
      <c r="K161">
        <f>VLOOKUP($A161,DADOS!$A:$N,12,FALSE)</f>
        <v/>
      </c>
      <c r="L161" s="11">
        <f>VLOOKUP($A161,DADOS!$A:$N,13,FALSE)</f>
        <v/>
      </c>
    </row>
    <row r="162">
      <c r="A162" t="inlineStr">
        <is>
          <t>271070-HZA1619013</t>
        </is>
      </c>
      <c r="B162" s="11">
        <f>VLOOKUP($A162,DADOS!$A:$N,2,FALSE)</f>
        <v/>
      </c>
      <c r="C162" s="11">
        <f>VLOOKUP($A162,DADOS!$A:$N,3,FALSE)</f>
        <v/>
      </c>
      <c r="D162" s="11">
        <f>VLOOKUP($A162,DADOS!$A:$N,4,FALSE)</f>
        <v/>
      </c>
      <c r="E162" s="11">
        <f>VLOOKUP($A162,DADOS!$A:$N,5,FALSE)</f>
        <v/>
      </c>
      <c r="F162" s="57">
        <f>VLOOKUP($A162,DADOS!$A:$N,6,FALSE)</f>
        <v/>
      </c>
      <c r="G162" s="11">
        <f>VLOOKUP($A162,DADOS!$A:$N,7,FALSE)</f>
        <v/>
      </c>
      <c r="H162" s="11">
        <f>VLOOKUP($A162,DADOS!$A:$N,8,FALSE)</f>
        <v/>
      </c>
      <c r="I162" s="57">
        <f>VLOOKUP($A162,DADOS!$A:$N,10,FALSE)</f>
        <v/>
      </c>
      <c r="J162" s="11">
        <f>VLOOKUP($A162,DADOS!$A:$N,11,FALSE)</f>
        <v/>
      </c>
      <c r="K162">
        <f>VLOOKUP($A162,DADOS!$A:$N,12,FALSE)</f>
        <v/>
      </c>
      <c r="L162" s="11">
        <f>VLOOKUP($A162,DADOS!$A:$N,13,FALSE)</f>
        <v/>
      </c>
    </row>
    <row r="163">
      <c r="A163" t="inlineStr">
        <is>
          <t>225310-ED08651719</t>
        </is>
      </c>
      <c r="B163" s="11">
        <f>VLOOKUP($A163,DADOS!$A:$N,2,FALSE)</f>
        <v/>
      </c>
      <c r="C163" s="11">
        <f>VLOOKUP($A163,DADOS!$A:$N,3,FALSE)</f>
        <v/>
      </c>
      <c r="D163" s="11">
        <f>VLOOKUP($A163,DADOS!$A:$N,4,FALSE)</f>
        <v/>
      </c>
      <c r="E163" s="11">
        <f>VLOOKUP($A163,DADOS!$A:$N,5,FALSE)</f>
        <v/>
      </c>
      <c r="F163" s="57">
        <f>VLOOKUP($A163,DADOS!$A:$N,6,FALSE)</f>
        <v/>
      </c>
      <c r="G163" s="11">
        <f>VLOOKUP($A163,DADOS!$A:$N,7,FALSE)</f>
        <v/>
      </c>
      <c r="H163" s="11">
        <f>VLOOKUP($A163,DADOS!$A:$N,8,FALSE)</f>
        <v/>
      </c>
      <c r="I163" s="57">
        <f>VLOOKUP($A163,DADOS!$A:$N,10,FALSE)</f>
        <v/>
      </c>
      <c r="J163" s="11">
        <f>VLOOKUP($A163,DADOS!$A:$N,11,FALSE)</f>
        <v/>
      </c>
      <c r="K163">
        <f>VLOOKUP($A163,DADOS!$A:$N,12,FALSE)</f>
        <v/>
      </c>
      <c r="L163" s="11">
        <f>VLOOKUP($A163,DADOS!$A:$N,13,FALSE)</f>
        <v/>
      </c>
    </row>
    <row r="164">
      <c r="A164" t="inlineStr">
        <is>
          <t>119200-X36433713</t>
        </is>
      </c>
      <c r="B164" s="11">
        <f>VLOOKUP($A164,DADOS!$A:$N,2,FALSE)</f>
        <v/>
      </c>
      <c r="C164" s="11">
        <f>VLOOKUP($A164,DADOS!$A:$N,3,FALSE)</f>
        <v/>
      </c>
      <c r="D164" s="11">
        <f>VLOOKUP($A164,DADOS!$A:$N,4,FALSE)</f>
        <v/>
      </c>
      <c r="E164" s="11">
        <f>VLOOKUP($A164,DADOS!$A:$N,5,FALSE)</f>
        <v/>
      </c>
      <c r="F164" s="57">
        <f>VLOOKUP($A164,DADOS!$A:$N,6,FALSE)</f>
        <v/>
      </c>
      <c r="G164" s="11">
        <f>VLOOKUP($A164,DADOS!$A:$N,7,FALSE)</f>
        <v/>
      </c>
      <c r="H164" s="11">
        <f>VLOOKUP($A164,DADOS!$A:$N,8,FALSE)</f>
        <v/>
      </c>
      <c r="I164" s="57">
        <f>VLOOKUP($A164,DADOS!$A:$N,10,FALSE)</f>
        <v/>
      </c>
      <c r="J164" s="11">
        <f>VLOOKUP($A164,DADOS!$A:$N,11,FALSE)</f>
        <v/>
      </c>
      <c r="K164">
        <f>VLOOKUP($A164,DADOS!$A:$N,12,FALSE)</f>
        <v/>
      </c>
      <c r="L164" s="11">
        <f>VLOOKUP($A164,DADOS!$A:$N,13,FALSE)</f>
        <v/>
      </c>
    </row>
    <row r="165">
      <c r="A165" t="inlineStr">
        <is>
          <t>271070-HZA1660852</t>
        </is>
      </c>
      <c r="B165" s="11">
        <f>VLOOKUP($A165,DADOS!$A:$N,2,FALSE)</f>
        <v/>
      </c>
      <c r="C165" s="11">
        <f>VLOOKUP($A165,DADOS!$A:$N,3,FALSE)</f>
        <v/>
      </c>
      <c r="D165" s="11">
        <f>VLOOKUP($A165,DADOS!$A:$N,4,FALSE)</f>
        <v/>
      </c>
      <c r="E165" s="11">
        <f>VLOOKUP($A165,DADOS!$A:$N,5,FALSE)</f>
        <v/>
      </c>
      <c r="F165" s="57">
        <f>VLOOKUP($A165,DADOS!$A:$N,6,FALSE)</f>
        <v/>
      </c>
      <c r="G165" s="11">
        <f>VLOOKUP($A165,DADOS!$A:$N,7,FALSE)</f>
        <v/>
      </c>
      <c r="H165" s="11">
        <f>VLOOKUP($A165,DADOS!$A:$N,8,FALSE)</f>
        <v/>
      </c>
      <c r="I165" s="57">
        <f>VLOOKUP($A165,DADOS!$A:$N,10,FALSE)</f>
        <v/>
      </c>
      <c r="J165" s="11">
        <f>VLOOKUP($A165,DADOS!$A:$N,11,FALSE)</f>
        <v/>
      </c>
      <c r="K165">
        <f>VLOOKUP($A165,DADOS!$A:$N,12,FALSE)</f>
        <v/>
      </c>
      <c r="L165" s="11">
        <f>VLOOKUP($A165,DADOS!$A:$N,13,FALSE)</f>
        <v/>
      </c>
    </row>
    <row r="166">
      <c r="A166" t="inlineStr">
        <is>
          <t>261070-T00006305</t>
        </is>
      </c>
      <c r="B166" s="11">
        <f>VLOOKUP($A166,DADOS!$A:$N,2,FALSE)</f>
        <v/>
      </c>
      <c r="C166" s="11">
        <f>VLOOKUP($A166,DADOS!$A:$N,3,FALSE)</f>
        <v/>
      </c>
      <c r="D166" s="11">
        <f>VLOOKUP($A166,DADOS!$A:$N,4,FALSE)</f>
        <v/>
      </c>
      <c r="E166" s="11">
        <f>VLOOKUP($A166,DADOS!$A:$N,5,FALSE)</f>
        <v/>
      </c>
      <c r="F166" s="57">
        <f>VLOOKUP($A166,DADOS!$A:$N,6,FALSE)</f>
        <v/>
      </c>
      <c r="G166" s="11">
        <f>VLOOKUP($A166,DADOS!$A:$N,7,FALSE)</f>
        <v/>
      </c>
      <c r="H166" s="11">
        <f>VLOOKUP($A166,DADOS!$A:$N,8,FALSE)</f>
        <v/>
      </c>
      <c r="I166" s="57">
        <f>VLOOKUP($A166,DADOS!$A:$N,10,FALSE)</f>
        <v/>
      </c>
      <c r="J166" s="11">
        <f>VLOOKUP($A166,DADOS!$A:$N,11,FALSE)</f>
        <v/>
      </c>
      <c r="K166">
        <f>VLOOKUP($A166,DADOS!$A:$N,12,FALSE)</f>
        <v/>
      </c>
      <c r="L166" s="11">
        <f>VLOOKUP($A166,DADOS!$A:$N,13,FALSE)</f>
        <v/>
      </c>
    </row>
    <row r="167">
      <c r="A167" t="inlineStr">
        <is>
          <t>126200-1DA1389981</t>
        </is>
      </c>
      <c r="B167" s="11">
        <f>VLOOKUP($A167,DADOS!$A:$N,2,FALSE)</f>
        <v/>
      </c>
      <c r="C167" s="11">
        <f>VLOOKUP($A167,DADOS!$A:$N,3,FALSE)</f>
        <v/>
      </c>
      <c r="D167" s="11">
        <f>VLOOKUP($A167,DADOS!$A:$N,4,FALSE)</f>
        <v/>
      </c>
      <c r="E167" s="11">
        <f>VLOOKUP($A167,DADOS!$A:$N,5,FALSE)</f>
        <v/>
      </c>
      <c r="F167" s="57">
        <f>VLOOKUP($A167,DADOS!$A:$N,6,FALSE)</f>
        <v/>
      </c>
      <c r="G167" s="11">
        <f>VLOOKUP($A167,DADOS!$A:$N,7,FALSE)</f>
        <v/>
      </c>
      <c r="H167" s="11">
        <f>VLOOKUP($A167,DADOS!$A:$N,8,FALSE)</f>
        <v/>
      </c>
      <c r="I167" s="57">
        <f>VLOOKUP($A167,DADOS!$A:$N,10,FALSE)</f>
        <v/>
      </c>
      <c r="J167" s="11">
        <f>VLOOKUP($A167,DADOS!$A:$N,11,FALSE)</f>
        <v/>
      </c>
      <c r="K167">
        <f>VLOOKUP($A167,DADOS!$A:$N,12,FALSE)</f>
        <v/>
      </c>
      <c r="L167" s="11">
        <f>VLOOKUP($A167,DADOS!$A:$N,13,FALSE)</f>
        <v/>
      </c>
    </row>
    <row r="168">
      <c r="A168" t="inlineStr">
        <is>
          <t>271070-HZA1610730</t>
        </is>
      </c>
      <c r="B168" s="11">
        <f>VLOOKUP($A168,DADOS!$A:$N,2,FALSE)</f>
        <v/>
      </c>
      <c r="C168" s="11">
        <f>VLOOKUP($A168,DADOS!$A:$N,3,FALSE)</f>
        <v/>
      </c>
      <c r="D168" s="11">
        <f>VLOOKUP($A168,DADOS!$A:$N,4,FALSE)</f>
        <v/>
      </c>
      <c r="E168" s="11">
        <f>VLOOKUP($A168,DADOS!$A:$N,5,FALSE)</f>
        <v/>
      </c>
      <c r="F168" s="57">
        <f>VLOOKUP($A168,DADOS!$A:$N,6,FALSE)</f>
        <v/>
      </c>
      <c r="G168" s="11">
        <f>VLOOKUP($A168,DADOS!$A:$N,7,FALSE)</f>
        <v/>
      </c>
      <c r="H168" s="11">
        <f>VLOOKUP($A168,DADOS!$A:$N,8,FALSE)</f>
        <v/>
      </c>
      <c r="I168" s="57">
        <f>VLOOKUP($A168,DADOS!$A:$N,10,FALSE)</f>
        <v/>
      </c>
      <c r="J168" s="11">
        <f>VLOOKUP($A168,DADOS!$A:$N,11,FALSE)</f>
        <v/>
      </c>
      <c r="K168">
        <f>VLOOKUP($A168,DADOS!$A:$N,12,FALSE)</f>
        <v/>
      </c>
      <c r="L168" s="11">
        <f>VLOOKUP($A168,DADOS!$A:$N,13,FALSE)</f>
        <v/>
      </c>
    </row>
    <row r="169">
      <c r="A169" t="inlineStr">
        <is>
          <t>126200-1DA1152611</t>
        </is>
      </c>
      <c r="B169" s="11">
        <f>VLOOKUP($A169,DADOS!$A:$N,2,FALSE)</f>
        <v/>
      </c>
      <c r="C169" s="11">
        <f>VLOOKUP($A169,DADOS!$A:$N,3,FALSE)</f>
        <v/>
      </c>
      <c r="D169" s="11">
        <f>VLOOKUP($A169,DADOS!$A:$N,4,FALSE)</f>
        <v/>
      </c>
      <c r="E169" s="11">
        <f>VLOOKUP($A169,DADOS!$A:$N,5,FALSE)</f>
        <v/>
      </c>
      <c r="F169" s="57">
        <f>VLOOKUP($A169,DADOS!$A:$N,6,FALSE)</f>
        <v/>
      </c>
      <c r="G169" s="11">
        <f>VLOOKUP($A169,DADOS!$A:$N,7,FALSE)</f>
        <v/>
      </c>
      <c r="H169" s="11">
        <f>VLOOKUP($A169,DADOS!$A:$N,8,FALSE)</f>
        <v/>
      </c>
      <c r="I169" s="57">
        <f>VLOOKUP($A169,DADOS!$A:$N,10,FALSE)</f>
        <v/>
      </c>
      <c r="J169" s="11">
        <f>VLOOKUP($A169,DADOS!$A:$N,11,FALSE)</f>
        <v/>
      </c>
      <c r="K169">
        <f>VLOOKUP($A169,DADOS!$A:$N,12,FALSE)</f>
        <v/>
      </c>
      <c r="L169" s="11">
        <f>VLOOKUP($A169,DADOS!$A:$N,13,FALSE)</f>
        <v/>
      </c>
    </row>
    <row r="170">
      <c r="A170" t="inlineStr">
        <is>
          <t>126200-1O 8233647</t>
        </is>
      </c>
      <c r="B170" s="11">
        <f>VLOOKUP($A170,DADOS!$A:$N,2,FALSE)</f>
        <v/>
      </c>
      <c r="C170" s="11">
        <f>VLOOKUP($A170,DADOS!$A:$N,3,FALSE)</f>
        <v/>
      </c>
      <c r="D170" s="11">
        <f>VLOOKUP($A170,DADOS!$A:$N,4,FALSE)</f>
        <v/>
      </c>
      <c r="E170" s="11">
        <f>VLOOKUP($A170,DADOS!$A:$N,5,FALSE)</f>
        <v/>
      </c>
      <c r="F170" s="57">
        <f>VLOOKUP($A170,DADOS!$A:$N,6,FALSE)</f>
        <v/>
      </c>
      <c r="G170" s="11">
        <f>VLOOKUP($A170,DADOS!$A:$N,7,FALSE)</f>
        <v/>
      </c>
      <c r="H170" s="11">
        <f>VLOOKUP($A170,DADOS!$A:$N,8,FALSE)</f>
        <v/>
      </c>
      <c r="I170" s="57">
        <f>VLOOKUP($A170,DADOS!$A:$N,10,FALSE)</f>
        <v/>
      </c>
      <c r="J170" s="11">
        <f>VLOOKUP($A170,DADOS!$A:$N,11,FALSE)</f>
        <v/>
      </c>
      <c r="K170">
        <f>VLOOKUP($A170,DADOS!$A:$N,12,FALSE)</f>
        <v/>
      </c>
      <c r="L170" s="11">
        <f>VLOOKUP($A170,DADOS!$A:$N,13,FALSE)</f>
        <v/>
      </c>
    </row>
    <row r="171">
      <c r="A171" t="inlineStr">
        <is>
          <t>126200-1DA7412471</t>
        </is>
      </c>
      <c r="B171" s="11">
        <f>VLOOKUP($A171,DADOS!$A:$N,2,FALSE)</f>
        <v/>
      </c>
      <c r="C171" s="11">
        <f>VLOOKUP($A171,DADOS!$A:$N,3,FALSE)</f>
        <v/>
      </c>
      <c r="D171" s="11">
        <f>VLOOKUP($A171,DADOS!$A:$N,4,FALSE)</f>
        <v/>
      </c>
      <c r="E171" s="11">
        <f>VLOOKUP($A171,DADOS!$A:$N,5,FALSE)</f>
        <v/>
      </c>
      <c r="F171" s="57">
        <f>VLOOKUP($A171,DADOS!$A:$N,6,FALSE)</f>
        <v/>
      </c>
      <c r="G171" s="11">
        <f>VLOOKUP($A171,DADOS!$A:$N,7,FALSE)</f>
        <v/>
      </c>
      <c r="H171" s="11">
        <f>VLOOKUP($A171,DADOS!$A:$N,8,FALSE)</f>
        <v/>
      </c>
      <c r="I171" s="57">
        <f>VLOOKUP($A171,DADOS!$A:$N,10,FALSE)</f>
        <v/>
      </c>
      <c r="J171" s="11">
        <f>VLOOKUP($A171,DADOS!$A:$N,11,FALSE)</f>
        <v/>
      </c>
      <c r="K171">
        <f>VLOOKUP($A171,DADOS!$A:$N,12,FALSE)</f>
        <v/>
      </c>
      <c r="L171" s="11">
        <f>VLOOKUP($A171,DADOS!$A:$N,13,FALSE)</f>
        <v/>
      </c>
    </row>
    <row r="172">
      <c r="A172" t="inlineStr">
        <is>
          <t>126200-1P 1253907</t>
        </is>
      </c>
      <c r="B172" s="11">
        <f>VLOOKUP($A172,DADOS!$A:$N,2,FALSE)</f>
        <v/>
      </c>
      <c r="C172" s="11">
        <f>VLOOKUP($A172,DADOS!$A:$N,3,FALSE)</f>
        <v/>
      </c>
      <c r="D172" s="11">
        <f>VLOOKUP($A172,DADOS!$A:$N,4,FALSE)</f>
        <v/>
      </c>
      <c r="E172" s="11">
        <f>VLOOKUP($A172,DADOS!$A:$N,5,FALSE)</f>
        <v/>
      </c>
      <c r="F172" s="57">
        <f>VLOOKUP($A172,DADOS!$A:$N,6,FALSE)</f>
        <v/>
      </c>
      <c r="G172" s="11">
        <f>VLOOKUP($A172,DADOS!$A:$N,7,FALSE)</f>
        <v/>
      </c>
      <c r="H172" s="11">
        <f>VLOOKUP($A172,DADOS!$A:$N,8,FALSE)</f>
        <v/>
      </c>
      <c r="I172" s="57">
        <f>VLOOKUP($A172,DADOS!$A:$N,10,FALSE)</f>
        <v/>
      </c>
      <c r="J172" s="11">
        <f>VLOOKUP($A172,DADOS!$A:$N,11,FALSE)</f>
        <v/>
      </c>
      <c r="K172">
        <f>VLOOKUP($A172,DADOS!$A:$N,12,FALSE)</f>
        <v/>
      </c>
      <c r="L172" s="11">
        <f>VLOOKUP($A172,DADOS!$A:$N,13,FALSE)</f>
        <v/>
      </c>
    </row>
    <row r="173">
      <c r="A173" t="inlineStr">
        <is>
          <t>121200-E023215326</t>
        </is>
      </c>
      <c r="B173" s="11">
        <f>VLOOKUP($A173,DADOS!$A:$N,2,FALSE)</f>
        <v/>
      </c>
      <c r="C173" s="11">
        <f>VLOOKUP($A173,DADOS!$A:$N,3,FALSE)</f>
        <v/>
      </c>
      <c r="D173" s="11">
        <f>VLOOKUP($A173,DADOS!$A:$N,4,FALSE)</f>
        <v/>
      </c>
      <c r="E173" s="11">
        <f>VLOOKUP($A173,DADOS!$A:$N,5,FALSE)</f>
        <v/>
      </c>
      <c r="F173" s="57">
        <f>VLOOKUP($A173,DADOS!$A:$N,6,FALSE)</f>
        <v/>
      </c>
      <c r="G173" s="11">
        <f>VLOOKUP($A173,DADOS!$A:$N,7,FALSE)</f>
        <v/>
      </c>
      <c r="H173" s="11">
        <f>VLOOKUP($A173,DADOS!$A:$N,8,FALSE)</f>
        <v/>
      </c>
      <c r="I173" s="57">
        <f>VLOOKUP($A173,DADOS!$A:$N,10,FALSE)</f>
        <v/>
      </c>
      <c r="J173" s="11">
        <f>VLOOKUP($A173,DADOS!$A:$N,11,FALSE)</f>
        <v/>
      </c>
      <c r="K173">
        <f>VLOOKUP($A173,DADOS!$A:$N,12,FALSE)</f>
        <v/>
      </c>
      <c r="L173" s="11">
        <f>VLOOKUP($A173,DADOS!$A:$N,13,FALSE)</f>
        <v/>
      </c>
    </row>
    <row r="174">
      <c r="A174" t="inlineStr">
        <is>
          <t>126200-1P 4161897</t>
        </is>
      </c>
      <c r="B174" s="11">
        <f>VLOOKUP($A174,DADOS!$A:$N,2,FALSE)</f>
        <v/>
      </c>
      <c r="C174" s="11">
        <f>VLOOKUP($A174,DADOS!$A:$N,3,FALSE)</f>
        <v/>
      </c>
      <c r="D174" s="11">
        <f>VLOOKUP($A174,DADOS!$A:$N,4,FALSE)</f>
        <v/>
      </c>
      <c r="E174" s="11">
        <f>VLOOKUP($A174,DADOS!$A:$N,5,FALSE)</f>
        <v/>
      </c>
      <c r="F174" s="57">
        <f>VLOOKUP($A174,DADOS!$A:$N,6,FALSE)</f>
        <v/>
      </c>
      <c r="G174" s="11">
        <f>VLOOKUP($A174,DADOS!$A:$N,7,FALSE)</f>
        <v/>
      </c>
      <c r="H174" s="11">
        <f>VLOOKUP($A174,DADOS!$A:$N,8,FALSE)</f>
        <v/>
      </c>
      <c r="I174" s="57">
        <f>VLOOKUP($A174,DADOS!$A:$N,10,FALSE)</f>
        <v/>
      </c>
      <c r="J174" s="11">
        <f>VLOOKUP($A174,DADOS!$A:$N,11,FALSE)</f>
        <v/>
      </c>
      <c r="K174">
        <f>VLOOKUP($A174,DADOS!$A:$N,12,FALSE)</f>
        <v/>
      </c>
      <c r="L174" s="11">
        <f>VLOOKUP($A174,DADOS!$A:$N,13,FALSE)</f>
        <v/>
      </c>
    </row>
    <row r="175">
      <c r="A175" t="inlineStr">
        <is>
          <t>271070-HZA1665676</t>
        </is>
      </c>
      <c r="B175" s="11">
        <f>VLOOKUP($A175,DADOS!$A:$N,2,FALSE)</f>
        <v/>
      </c>
      <c r="C175" s="11">
        <f>VLOOKUP($A175,DADOS!$A:$N,3,FALSE)</f>
        <v/>
      </c>
      <c r="D175" s="11">
        <f>VLOOKUP($A175,DADOS!$A:$N,4,FALSE)</f>
        <v/>
      </c>
      <c r="E175" s="11">
        <f>VLOOKUP($A175,DADOS!$A:$N,5,FALSE)</f>
        <v/>
      </c>
      <c r="F175" s="57">
        <f>VLOOKUP($A175,DADOS!$A:$N,6,FALSE)</f>
        <v/>
      </c>
      <c r="G175" s="11">
        <f>VLOOKUP($A175,DADOS!$A:$N,7,FALSE)</f>
        <v/>
      </c>
      <c r="H175" s="11">
        <f>VLOOKUP($A175,DADOS!$A:$N,8,FALSE)</f>
        <v/>
      </c>
      <c r="I175" s="57">
        <f>VLOOKUP($A175,DADOS!$A:$N,10,FALSE)</f>
        <v/>
      </c>
      <c r="J175" s="11">
        <f>VLOOKUP($A175,DADOS!$A:$N,11,FALSE)</f>
        <v/>
      </c>
      <c r="K175">
        <f>VLOOKUP($A175,DADOS!$A:$N,12,FALSE)</f>
        <v/>
      </c>
      <c r="L175" s="11">
        <f>VLOOKUP($A175,DADOS!$A:$N,13,FALSE)</f>
        <v/>
      </c>
    </row>
    <row r="176">
      <c r="A176" t="inlineStr">
        <is>
          <t>109200-R022177920</t>
        </is>
      </c>
      <c r="B176" s="11">
        <f>VLOOKUP($A176,DADOS!$A:$N,2,FALSE)</f>
        <v/>
      </c>
      <c r="C176" s="11">
        <f>VLOOKUP($A176,DADOS!$A:$N,3,FALSE)</f>
        <v/>
      </c>
      <c r="D176" s="11">
        <f>VLOOKUP($A176,DADOS!$A:$N,4,FALSE)</f>
        <v/>
      </c>
      <c r="E176" s="11">
        <f>VLOOKUP($A176,DADOS!$A:$N,5,FALSE)</f>
        <v/>
      </c>
      <c r="F176" s="57">
        <f>VLOOKUP($A176,DADOS!$A:$N,6,FALSE)</f>
        <v/>
      </c>
      <c r="G176" s="11">
        <f>VLOOKUP($A176,DADOS!$A:$N,7,FALSE)</f>
        <v/>
      </c>
      <c r="H176" s="11">
        <f>VLOOKUP($A176,DADOS!$A:$N,8,FALSE)</f>
        <v/>
      </c>
      <c r="I176" s="57">
        <f>VLOOKUP($A176,DADOS!$A:$N,10,FALSE)</f>
        <v/>
      </c>
      <c r="J176" s="11">
        <f>VLOOKUP($A176,DADOS!$A:$N,11,FALSE)</f>
        <v/>
      </c>
      <c r="K176">
        <f>VLOOKUP($A176,DADOS!$A:$N,12,FALSE)</f>
        <v/>
      </c>
      <c r="L176" s="11">
        <f>VLOOKUP($A176,DADOS!$A:$N,13,FALSE)</f>
        <v/>
      </c>
    </row>
    <row r="177">
      <c r="A177" t="inlineStr">
        <is>
          <t>126200-1DB1641351</t>
        </is>
      </c>
      <c r="B177" s="11">
        <f>VLOOKUP($A177,DADOS!$A:$N,2,FALSE)</f>
        <v/>
      </c>
      <c r="C177" s="11">
        <f>VLOOKUP($A177,DADOS!$A:$N,3,FALSE)</f>
        <v/>
      </c>
      <c r="D177" s="11">
        <f>VLOOKUP($A177,DADOS!$A:$N,4,FALSE)</f>
        <v/>
      </c>
      <c r="E177" s="11">
        <f>VLOOKUP($A177,DADOS!$A:$N,5,FALSE)</f>
        <v/>
      </c>
      <c r="F177" s="57">
        <f>VLOOKUP($A177,DADOS!$A:$N,6,FALSE)</f>
        <v/>
      </c>
      <c r="G177" s="11">
        <f>VLOOKUP($A177,DADOS!$A:$N,7,FALSE)</f>
        <v/>
      </c>
      <c r="H177" s="11">
        <f>VLOOKUP($A177,DADOS!$A:$N,8,FALSE)</f>
        <v/>
      </c>
      <c r="I177" s="57">
        <f>VLOOKUP($A177,DADOS!$A:$N,10,FALSE)</f>
        <v/>
      </c>
      <c r="J177" s="11">
        <f>VLOOKUP($A177,DADOS!$A:$N,11,FALSE)</f>
        <v/>
      </c>
      <c r="K177">
        <f>VLOOKUP($A177,DADOS!$A:$N,12,FALSE)</f>
        <v/>
      </c>
      <c r="L177" s="11">
        <f>VLOOKUP($A177,DADOS!$A:$N,13,FALSE)</f>
        <v/>
      </c>
    </row>
    <row r="178">
      <c r="A178" t="inlineStr">
        <is>
          <t>267890-T820047656</t>
        </is>
      </c>
      <c r="B178" s="11">
        <f>VLOOKUP($A178,DADOS!$A:$N,2,FALSE)</f>
        <v/>
      </c>
      <c r="C178" s="11">
        <f>VLOOKUP($A178,DADOS!$A:$N,3,FALSE)</f>
        <v/>
      </c>
      <c r="D178" s="11">
        <f>VLOOKUP($A178,DADOS!$A:$N,4,FALSE)</f>
        <v/>
      </c>
      <c r="E178" s="11">
        <f>VLOOKUP($A178,DADOS!$A:$N,5,FALSE)</f>
        <v/>
      </c>
      <c r="F178" s="57">
        <f>VLOOKUP($A178,DADOS!$A:$N,6,FALSE)</f>
        <v/>
      </c>
      <c r="G178" s="11">
        <f>VLOOKUP($A178,DADOS!$A:$N,7,FALSE)</f>
        <v/>
      </c>
      <c r="H178" s="11">
        <f>VLOOKUP($A178,DADOS!$A:$N,8,FALSE)</f>
        <v/>
      </c>
      <c r="I178" s="57">
        <f>VLOOKUP($A178,DADOS!$A:$N,10,FALSE)</f>
        <v/>
      </c>
      <c r="J178" s="11">
        <f>VLOOKUP($A178,DADOS!$A:$N,11,FALSE)</f>
        <v/>
      </c>
      <c r="K178">
        <f>VLOOKUP($A178,DADOS!$A:$N,12,FALSE)</f>
        <v/>
      </c>
      <c r="L178" s="11">
        <f>VLOOKUP($A178,DADOS!$A:$N,13,FALSE)</f>
        <v/>
      </c>
    </row>
    <row r="179">
      <c r="A179" t="inlineStr">
        <is>
          <t>000100-T601387341</t>
        </is>
      </c>
      <c r="B179" s="11">
        <f>VLOOKUP($A179,DADOS!$A:$N,2,FALSE)</f>
        <v/>
      </c>
      <c r="C179" s="11">
        <f>VLOOKUP($A179,DADOS!$A:$N,3,FALSE)</f>
        <v/>
      </c>
      <c r="D179" s="11">
        <f>VLOOKUP($A179,DADOS!$A:$N,4,FALSE)</f>
        <v/>
      </c>
      <c r="E179" s="11">
        <f>VLOOKUP($A179,DADOS!$A:$N,5,FALSE)</f>
        <v/>
      </c>
      <c r="F179" s="57">
        <f>VLOOKUP($A179,DADOS!$A:$N,6,FALSE)</f>
        <v/>
      </c>
      <c r="G179" s="11">
        <f>VLOOKUP($A179,DADOS!$A:$N,7,FALSE)</f>
        <v/>
      </c>
      <c r="H179" s="11">
        <f>VLOOKUP($A179,DADOS!$A:$N,8,FALSE)</f>
        <v/>
      </c>
      <c r="I179" s="57">
        <f>VLOOKUP($A179,DADOS!$A:$N,10,FALSE)</f>
        <v/>
      </c>
      <c r="J179" s="11">
        <f>VLOOKUP($A179,DADOS!$A:$N,11,FALSE)</f>
        <v/>
      </c>
      <c r="K179">
        <f>VLOOKUP($A179,DADOS!$A:$N,12,FALSE)</f>
        <v/>
      </c>
      <c r="L179" s="11">
        <f>VLOOKUP($A179,DADOS!$A:$N,13,FALSE)</f>
        <v/>
      </c>
    </row>
    <row r="180">
      <c r="A180" t="inlineStr">
        <is>
          <t>267890-T820047704</t>
        </is>
      </c>
      <c r="B180" s="11">
        <f>VLOOKUP($A180,DADOS!$A:$N,2,FALSE)</f>
        <v/>
      </c>
      <c r="C180" s="11">
        <f>VLOOKUP($A180,DADOS!$A:$N,3,FALSE)</f>
        <v/>
      </c>
      <c r="D180" s="11">
        <f>VLOOKUP($A180,DADOS!$A:$N,4,FALSE)</f>
        <v/>
      </c>
      <c r="E180" s="11">
        <f>VLOOKUP($A180,DADOS!$A:$N,5,FALSE)</f>
        <v/>
      </c>
      <c r="F180" s="57">
        <f>VLOOKUP($A180,DADOS!$A:$N,6,FALSE)</f>
        <v/>
      </c>
      <c r="G180" s="11">
        <f>VLOOKUP($A180,DADOS!$A:$N,7,FALSE)</f>
        <v/>
      </c>
      <c r="H180" s="11">
        <f>VLOOKUP($A180,DADOS!$A:$N,8,FALSE)</f>
        <v/>
      </c>
      <c r="I180" s="57">
        <f>VLOOKUP($A180,DADOS!$A:$N,10,FALSE)</f>
        <v/>
      </c>
      <c r="J180" s="11">
        <f>VLOOKUP($A180,DADOS!$A:$N,11,FALSE)</f>
        <v/>
      </c>
      <c r="K180">
        <f>VLOOKUP($A180,DADOS!$A:$N,12,FALSE)</f>
        <v/>
      </c>
      <c r="L180" s="11">
        <f>VLOOKUP($A180,DADOS!$A:$N,13,FALSE)</f>
        <v/>
      </c>
    </row>
    <row r="181">
      <c r="A181" t="inlineStr">
        <is>
          <t>126200-1P 8351587</t>
        </is>
      </c>
      <c r="B181" s="11">
        <f>VLOOKUP($A181,DADOS!$A:$N,2,FALSE)</f>
        <v/>
      </c>
      <c r="C181" s="11">
        <f>VLOOKUP($A181,DADOS!$A:$N,3,FALSE)</f>
        <v/>
      </c>
      <c r="D181" s="11">
        <f>VLOOKUP($A181,DADOS!$A:$N,4,FALSE)</f>
        <v/>
      </c>
      <c r="E181" s="11">
        <f>VLOOKUP($A181,DADOS!$A:$N,5,FALSE)</f>
        <v/>
      </c>
      <c r="F181" s="57">
        <f>VLOOKUP($A181,DADOS!$A:$N,6,FALSE)</f>
        <v/>
      </c>
      <c r="G181" s="11">
        <f>VLOOKUP($A181,DADOS!$A:$N,7,FALSE)</f>
        <v/>
      </c>
      <c r="H181" s="11">
        <f>VLOOKUP($A181,DADOS!$A:$N,8,FALSE)</f>
        <v/>
      </c>
      <c r="I181" s="57">
        <f>VLOOKUP($A181,DADOS!$A:$N,10,FALSE)</f>
        <v/>
      </c>
      <c r="J181" s="11">
        <f>VLOOKUP($A181,DADOS!$A:$N,11,FALSE)</f>
        <v/>
      </c>
      <c r="K181">
        <f>VLOOKUP($A181,DADOS!$A:$N,12,FALSE)</f>
        <v/>
      </c>
      <c r="L181" s="11">
        <f>VLOOKUP($A181,DADOS!$A:$N,13,FALSE)</f>
        <v/>
      </c>
    </row>
    <row r="182">
      <c r="A182" t="inlineStr">
        <is>
          <t>000100-T605084084</t>
        </is>
      </c>
      <c r="B182" s="11">
        <f>VLOOKUP($A182,DADOS!$A:$N,2,FALSE)</f>
        <v/>
      </c>
      <c r="C182" s="11">
        <f>VLOOKUP($A182,DADOS!$A:$N,3,FALSE)</f>
        <v/>
      </c>
      <c r="D182" s="11">
        <f>VLOOKUP($A182,DADOS!$A:$N,4,FALSE)</f>
        <v/>
      </c>
      <c r="E182" s="11">
        <f>VLOOKUP($A182,DADOS!$A:$N,5,FALSE)</f>
        <v/>
      </c>
      <c r="F182" s="57">
        <f>VLOOKUP($A182,DADOS!$A:$N,6,FALSE)</f>
        <v/>
      </c>
      <c r="G182" s="11">
        <f>VLOOKUP($A182,DADOS!$A:$N,7,FALSE)</f>
        <v/>
      </c>
      <c r="H182" s="11">
        <f>VLOOKUP($A182,DADOS!$A:$N,8,FALSE)</f>
        <v/>
      </c>
      <c r="I182" s="57">
        <f>VLOOKUP($A182,DADOS!$A:$N,10,FALSE)</f>
        <v/>
      </c>
      <c r="J182" s="11">
        <f>VLOOKUP($A182,DADOS!$A:$N,11,FALSE)</f>
        <v/>
      </c>
      <c r="K182">
        <f>VLOOKUP($A182,DADOS!$A:$N,12,FALSE)</f>
        <v/>
      </c>
      <c r="L182" s="11">
        <f>VLOOKUP($A182,DADOS!$A:$N,13,FALSE)</f>
        <v/>
      </c>
    </row>
    <row r="183">
      <c r="A183" t="inlineStr">
        <is>
          <t>275350-J000001547</t>
        </is>
      </c>
      <c r="B183" s="11">
        <f>VLOOKUP($A183,DADOS!$A:$N,2,FALSE)</f>
        <v/>
      </c>
      <c r="C183" s="11">
        <f>VLOOKUP($A183,DADOS!$A:$N,3,FALSE)</f>
        <v/>
      </c>
      <c r="D183" s="11">
        <f>VLOOKUP($A183,DADOS!$A:$N,4,FALSE)</f>
        <v/>
      </c>
      <c r="E183" s="11">
        <f>VLOOKUP($A183,DADOS!$A:$N,5,FALSE)</f>
        <v/>
      </c>
      <c r="F183" s="57">
        <f>VLOOKUP($A183,DADOS!$A:$N,6,FALSE)</f>
        <v/>
      </c>
      <c r="G183" s="11">
        <f>VLOOKUP($A183,DADOS!$A:$N,7,FALSE)</f>
        <v/>
      </c>
      <c r="H183" s="11">
        <f>VLOOKUP($A183,DADOS!$A:$N,8,FALSE)</f>
        <v/>
      </c>
      <c r="I183" s="57">
        <f>VLOOKUP($A183,DADOS!$A:$N,10,FALSE)</f>
        <v/>
      </c>
      <c r="J183" s="11">
        <f>VLOOKUP($A183,DADOS!$A:$N,11,FALSE)</f>
        <v/>
      </c>
      <c r="K183">
        <f>VLOOKUP($A183,DADOS!$A:$N,12,FALSE)</f>
        <v/>
      </c>
      <c r="L183" s="11">
        <f>VLOOKUP($A183,DADOS!$A:$N,13,FALSE)</f>
        <v/>
      </c>
    </row>
    <row r="184">
      <c r="A184" t="inlineStr">
        <is>
          <t>126200-1DA7616991</t>
        </is>
      </c>
      <c r="B184" s="11">
        <f>VLOOKUP($A184,DADOS!$A:$N,2,FALSE)</f>
        <v/>
      </c>
      <c r="C184" s="11">
        <f>VLOOKUP($A184,DADOS!$A:$N,3,FALSE)</f>
        <v/>
      </c>
      <c r="D184" s="11">
        <f>VLOOKUP($A184,DADOS!$A:$N,4,FALSE)</f>
        <v/>
      </c>
      <c r="E184" s="11">
        <f>VLOOKUP($A184,DADOS!$A:$N,5,FALSE)</f>
        <v/>
      </c>
      <c r="F184" s="57">
        <f>VLOOKUP($A184,DADOS!$A:$N,6,FALSE)</f>
        <v/>
      </c>
      <c r="G184" s="11">
        <f>VLOOKUP($A184,DADOS!$A:$N,7,FALSE)</f>
        <v/>
      </c>
      <c r="H184" s="11">
        <f>VLOOKUP($A184,DADOS!$A:$N,8,FALSE)</f>
        <v/>
      </c>
      <c r="I184" s="57">
        <f>VLOOKUP($A184,DADOS!$A:$N,10,FALSE)</f>
        <v/>
      </c>
      <c r="J184" s="11">
        <f>VLOOKUP($A184,DADOS!$A:$N,11,FALSE)</f>
        <v/>
      </c>
      <c r="K184">
        <f>VLOOKUP($A184,DADOS!$A:$N,12,FALSE)</f>
        <v/>
      </c>
      <c r="L184" s="11">
        <f>VLOOKUP($A184,DADOS!$A:$N,13,FALSE)</f>
        <v/>
      </c>
    </row>
    <row r="185">
      <c r="A185" t="inlineStr">
        <is>
          <t>275350-J005002678</t>
        </is>
      </c>
      <c r="B185" s="11">
        <f>VLOOKUP($A185,DADOS!$A:$N,2,FALSE)</f>
        <v/>
      </c>
      <c r="C185" s="11">
        <f>VLOOKUP($A185,DADOS!$A:$N,3,FALSE)</f>
        <v/>
      </c>
      <c r="D185" s="11">
        <f>VLOOKUP($A185,DADOS!$A:$N,4,FALSE)</f>
        <v/>
      </c>
      <c r="E185" s="11">
        <f>VLOOKUP($A185,DADOS!$A:$N,5,FALSE)</f>
        <v/>
      </c>
      <c r="F185" s="57">
        <f>VLOOKUP($A185,DADOS!$A:$N,6,FALSE)</f>
        <v/>
      </c>
      <c r="G185" s="11">
        <f>VLOOKUP($A185,DADOS!$A:$N,7,FALSE)</f>
        <v/>
      </c>
      <c r="H185" s="11">
        <f>VLOOKUP($A185,DADOS!$A:$N,8,FALSE)</f>
        <v/>
      </c>
      <c r="I185" s="57">
        <f>VLOOKUP($A185,DADOS!$A:$N,10,FALSE)</f>
        <v/>
      </c>
      <c r="J185" s="11">
        <f>VLOOKUP($A185,DADOS!$A:$N,11,FALSE)</f>
        <v/>
      </c>
      <c r="K185">
        <f>VLOOKUP($A185,DADOS!$A:$N,12,FALSE)</f>
        <v/>
      </c>
      <c r="L185" s="11">
        <f>VLOOKUP($A185,DADOS!$A:$N,13,FALSE)</f>
        <v/>
      </c>
    </row>
    <row r="186">
      <c r="A186" t="inlineStr">
        <is>
          <t>126200-1P 2385447</t>
        </is>
      </c>
      <c r="B186" s="11">
        <f>VLOOKUP($A186,DADOS!$A:$N,2,FALSE)</f>
        <v/>
      </c>
      <c r="C186" s="11">
        <f>VLOOKUP($A186,DADOS!$A:$N,3,FALSE)</f>
        <v/>
      </c>
      <c r="D186" s="11">
        <f>VLOOKUP($A186,DADOS!$A:$N,4,FALSE)</f>
        <v/>
      </c>
      <c r="E186" s="11">
        <f>VLOOKUP($A186,DADOS!$A:$N,5,FALSE)</f>
        <v/>
      </c>
      <c r="F186" s="57">
        <f>VLOOKUP($A186,DADOS!$A:$N,6,FALSE)</f>
        <v/>
      </c>
      <c r="G186" s="11">
        <f>VLOOKUP($A186,DADOS!$A:$N,7,FALSE)</f>
        <v/>
      </c>
      <c r="H186" s="11">
        <f>VLOOKUP($A186,DADOS!$A:$N,8,FALSE)</f>
        <v/>
      </c>
      <c r="I186" s="57">
        <f>VLOOKUP($A186,DADOS!$A:$N,10,FALSE)</f>
        <v/>
      </c>
      <c r="J186" s="11">
        <f>VLOOKUP($A186,DADOS!$A:$N,11,FALSE)</f>
        <v/>
      </c>
      <c r="K186">
        <f>VLOOKUP($A186,DADOS!$A:$N,12,FALSE)</f>
        <v/>
      </c>
      <c r="L186" s="11">
        <f>VLOOKUP($A186,DADOS!$A:$N,13,FALSE)</f>
        <v/>
      </c>
    </row>
    <row r="187">
      <c r="A187" t="inlineStr">
        <is>
          <t>275350-J005002124</t>
        </is>
      </c>
      <c r="B187" s="11">
        <f>VLOOKUP($A187,DADOS!$A:$N,2,FALSE)</f>
        <v/>
      </c>
      <c r="C187" s="11">
        <f>VLOOKUP($A187,DADOS!$A:$N,3,FALSE)</f>
        <v/>
      </c>
      <c r="D187" s="11">
        <f>VLOOKUP($A187,DADOS!$A:$N,4,FALSE)</f>
        <v/>
      </c>
      <c r="E187" s="11">
        <f>VLOOKUP($A187,DADOS!$A:$N,5,FALSE)</f>
        <v/>
      </c>
      <c r="F187" s="57">
        <f>VLOOKUP($A187,DADOS!$A:$N,6,FALSE)</f>
        <v/>
      </c>
      <c r="G187" s="11">
        <f>VLOOKUP($A187,DADOS!$A:$N,7,FALSE)</f>
        <v/>
      </c>
      <c r="H187" s="11">
        <f>VLOOKUP($A187,DADOS!$A:$N,8,FALSE)</f>
        <v/>
      </c>
      <c r="I187" s="57">
        <f>VLOOKUP($A187,DADOS!$A:$N,10,FALSE)</f>
        <v/>
      </c>
      <c r="J187" s="11">
        <f>VLOOKUP($A187,DADOS!$A:$N,11,FALSE)</f>
        <v/>
      </c>
      <c r="K187">
        <f>VLOOKUP($A187,DADOS!$A:$N,12,FALSE)</f>
        <v/>
      </c>
      <c r="L187" s="11">
        <f>VLOOKUP($A187,DADOS!$A:$N,13,FALSE)</f>
        <v/>
      </c>
    </row>
    <row r="188">
      <c r="A188" t="inlineStr">
        <is>
          <t>126200-1P 6373187</t>
        </is>
      </c>
      <c r="B188" s="11">
        <f>VLOOKUP($A188,DADOS!$A:$N,2,FALSE)</f>
        <v/>
      </c>
      <c r="C188" s="11">
        <f>VLOOKUP($A188,DADOS!$A:$N,3,FALSE)</f>
        <v/>
      </c>
      <c r="D188" s="11">
        <f>VLOOKUP($A188,DADOS!$A:$N,4,FALSE)</f>
        <v/>
      </c>
      <c r="E188" s="11">
        <f>VLOOKUP($A188,DADOS!$A:$N,5,FALSE)</f>
        <v/>
      </c>
      <c r="F188" s="57">
        <f>VLOOKUP($A188,DADOS!$A:$N,6,FALSE)</f>
        <v/>
      </c>
      <c r="G188" s="11">
        <f>VLOOKUP($A188,DADOS!$A:$N,7,FALSE)</f>
        <v/>
      </c>
      <c r="H188" s="11">
        <f>VLOOKUP($A188,DADOS!$A:$N,8,FALSE)</f>
        <v/>
      </c>
      <c r="I188" s="57">
        <f>VLOOKUP($A188,DADOS!$A:$N,10,FALSE)</f>
        <v/>
      </c>
      <c r="J188" s="11">
        <f>VLOOKUP($A188,DADOS!$A:$N,11,FALSE)</f>
        <v/>
      </c>
      <c r="K188">
        <f>VLOOKUP($A188,DADOS!$A:$N,12,FALSE)</f>
        <v/>
      </c>
      <c r="L188" s="11">
        <f>VLOOKUP($A188,DADOS!$A:$N,13,FALSE)</f>
        <v/>
      </c>
    </row>
    <row r="189">
      <c r="A189" t="inlineStr">
        <is>
          <t>126200-1P 8404967</t>
        </is>
      </c>
      <c r="B189" s="11">
        <f>VLOOKUP($A189,DADOS!$A:$N,2,FALSE)</f>
        <v/>
      </c>
      <c r="C189" s="11">
        <f>VLOOKUP($A189,DADOS!$A:$N,3,FALSE)</f>
        <v/>
      </c>
      <c r="D189" s="11">
        <f>VLOOKUP($A189,DADOS!$A:$N,4,FALSE)</f>
        <v/>
      </c>
      <c r="E189" s="11">
        <f>VLOOKUP($A189,DADOS!$A:$N,5,FALSE)</f>
        <v/>
      </c>
      <c r="F189" s="57">
        <f>VLOOKUP($A189,DADOS!$A:$N,6,FALSE)</f>
        <v/>
      </c>
      <c r="G189" s="11">
        <f>VLOOKUP($A189,DADOS!$A:$N,7,FALSE)</f>
        <v/>
      </c>
      <c r="H189" s="11">
        <f>VLOOKUP($A189,DADOS!$A:$N,8,FALSE)</f>
        <v/>
      </c>
      <c r="I189" s="57">
        <f>VLOOKUP($A189,DADOS!$A:$N,10,FALSE)</f>
        <v/>
      </c>
      <c r="J189" s="11">
        <f>VLOOKUP($A189,DADOS!$A:$N,11,FALSE)</f>
        <v/>
      </c>
      <c r="K189">
        <f>VLOOKUP($A189,DADOS!$A:$N,12,FALSE)</f>
        <v/>
      </c>
      <c r="L189" s="11">
        <f>VLOOKUP($A189,DADOS!$A:$N,13,FALSE)</f>
        <v/>
      </c>
    </row>
    <row r="190">
      <c r="A190" t="inlineStr">
        <is>
          <t>000100-T578003023</t>
        </is>
      </c>
      <c r="B190" s="11">
        <f>VLOOKUP($A190,DADOS!$A:$N,2,FALSE)</f>
        <v/>
      </c>
      <c r="C190" s="11">
        <f>VLOOKUP($A190,DADOS!$A:$N,3,FALSE)</f>
        <v/>
      </c>
      <c r="D190" s="11">
        <f>VLOOKUP($A190,DADOS!$A:$N,4,FALSE)</f>
        <v/>
      </c>
      <c r="E190" s="11">
        <f>VLOOKUP($A190,DADOS!$A:$N,5,FALSE)</f>
        <v/>
      </c>
      <c r="F190" s="57">
        <f>VLOOKUP($A190,DADOS!$A:$N,6,FALSE)</f>
        <v/>
      </c>
      <c r="G190" s="11">
        <f>VLOOKUP($A190,DADOS!$A:$N,7,FALSE)</f>
        <v/>
      </c>
      <c r="H190" s="11">
        <f>VLOOKUP($A190,DADOS!$A:$N,8,FALSE)</f>
        <v/>
      </c>
      <c r="I190" s="57">
        <f>VLOOKUP($A190,DADOS!$A:$N,10,FALSE)</f>
        <v/>
      </c>
      <c r="J190" s="11">
        <f>VLOOKUP($A190,DADOS!$A:$N,11,FALSE)</f>
        <v/>
      </c>
      <c r="K190">
        <f>VLOOKUP($A190,DADOS!$A:$N,12,FALSE)</f>
        <v/>
      </c>
      <c r="L190" s="11">
        <f>VLOOKUP($A190,DADOS!$A:$N,13,FALSE)</f>
        <v/>
      </c>
    </row>
    <row r="191">
      <c r="A191" t="inlineStr">
        <is>
          <t>000100-T578003031</t>
        </is>
      </c>
      <c r="B191" s="11">
        <f>VLOOKUP($A191,DADOS!$A:$N,2,FALSE)</f>
        <v/>
      </c>
      <c r="C191" s="11">
        <f>VLOOKUP($A191,DADOS!$A:$N,3,FALSE)</f>
        <v/>
      </c>
      <c r="D191" s="11">
        <f>VLOOKUP($A191,DADOS!$A:$N,4,FALSE)</f>
        <v/>
      </c>
      <c r="E191" s="11">
        <f>VLOOKUP($A191,DADOS!$A:$N,5,FALSE)</f>
        <v/>
      </c>
      <c r="F191" s="57">
        <f>VLOOKUP($A191,DADOS!$A:$N,6,FALSE)</f>
        <v/>
      </c>
      <c r="G191" s="11">
        <f>VLOOKUP($A191,DADOS!$A:$N,7,FALSE)</f>
        <v/>
      </c>
      <c r="H191" s="11">
        <f>VLOOKUP($A191,DADOS!$A:$N,8,FALSE)</f>
        <v/>
      </c>
      <c r="I191" s="57">
        <f>VLOOKUP($A191,DADOS!$A:$N,10,FALSE)</f>
        <v/>
      </c>
      <c r="J191" s="11">
        <f>VLOOKUP($A191,DADOS!$A:$N,11,FALSE)</f>
        <v/>
      </c>
      <c r="K191">
        <f>VLOOKUP($A191,DADOS!$A:$N,12,FALSE)</f>
        <v/>
      </c>
      <c r="L191" s="11">
        <f>VLOOKUP($A191,DADOS!$A:$N,13,FALSE)</f>
        <v/>
      </c>
    </row>
    <row r="192">
      <c r="A192" t="inlineStr">
        <is>
          <t>000100-T585841993</t>
        </is>
      </c>
      <c r="B192" s="11">
        <f>VLOOKUP($A192,DADOS!$A:$N,2,FALSE)</f>
        <v/>
      </c>
      <c r="C192" s="11">
        <f>VLOOKUP($A192,DADOS!$A:$N,3,FALSE)</f>
        <v/>
      </c>
      <c r="D192" s="11">
        <f>VLOOKUP($A192,DADOS!$A:$N,4,FALSE)</f>
        <v/>
      </c>
      <c r="E192" s="11">
        <f>VLOOKUP($A192,DADOS!$A:$N,5,FALSE)</f>
        <v/>
      </c>
      <c r="F192" s="57">
        <f>VLOOKUP($A192,DADOS!$A:$N,6,FALSE)</f>
        <v/>
      </c>
      <c r="G192" s="11">
        <f>VLOOKUP($A192,DADOS!$A:$N,7,FALSE)</f>
        <v/>
      </c>
      <c r="H192" s="11">
        <f>VLOOKUP($A192,DADOS!$A:$N,8,FALSE)</f>
        <v/>
      </c>
      <c r="I192" s="57">
        <f>VLOOKUP($A192,DADOS!$A:$N,10,FALSE)</f>
        <v/>
      </c>
      <c r="J192" s="11">
        <f>VLOOKUP($A192,DADOS!$A:$N,11,FALSE)</f>
        <v/>
      </c>
      <c r="K192">
        <f>VLOOKUP($A192,DADOS!$A:$N,12,FALSE)</f>
        <v/>
      </c>
      <c r="L192" s="11">
        <f>VLOOKUP($A192,DADOS!$A:$N,13,FALSE)</f>
        <v/>
      </c>
    </row>
    <row r="193">
      <c r="A193" t="inlineStr">
        <is>
          <t>126200-1DA6233031</t>
        </is>
      </c>
      <c r="B193" s="11">
        <f>VLOOKUP($A193,DADOS!$A:$N,2,FALSE)</f>
        <v/>
      </c>
      <c r="C193" s="11">
        <f>VLOOKUP($A193,DADOS!$A:$N,3,FALSE)</f>
        <v/>
      </c>
      <c r="D193" s="11">
        <f>VLOOKUP($A193,DADOS!$A:$N,4,FALSE)</f>
        <v/>
      </c>
      <c r="E193" s="11">
        <f>VLOOKUP($A193,DADOS!$A:$N,5,FALSE)</f>
        <v/>
      </c>
      <c r="F193" s="57">
        <f>VLOOKUP($A193,DADOS!$A:$N,6,FALSE)</f>
        <v/>
      </c>
      <c r="G193" s="11">
        <f>VLOOKUP($A193,DADOS!$A:$N,7,FALSE)</f>
        <v/>
      </c>
      <c r="H193" s="11">
        <f>VLOOKUP($A193,DADOS!$A:$N,8,FALSE)</f>
        <v/>
      </c>
      <c r="I193" s="57">
        <f>VLOOKUP($A193,DADOS!$A:$N,10,FALSE)</f>
        <v/>
      </c>
      <c r="J193" s="11">
        <f>VLOOKUP($A193,DADOS!$A:$N,11,FALSE)</f>
        <v/>
      </c>
      <c r="K193">
        <f>VLOOKUP($A193,DADOS!$A:$N,12,FALSE)</f>
        <v/>
      </c>
      <c r="L193" s="11">
        <f>VLOOKUP($A193,DADOS!$A:$N,13,FALSE)</f>
        <v/>
      </c>
    </row>
    <row r="194">
      <c r="A194" t="inlineStr">
        <is>
          <t>000100-T578003047</t>
        </is>
      </c>
      <c r="B194" s="11">
        <f>VLOOKUP($A194,DADOS!$A:$N,2,FALSE)</f>
        <v/>
      </c>
      <c r="C194" s="11">
        <f>VLOOKUP($A194,DADOS!$A:$N,3,FALSE)</f>
        <v/>
      </c>
      <c r="D194" s="11">
        <f>VLOOKUP($A194,DADOS!$A:$N,4,FALSE)</f>
        <v/>
      </c>
      <c r="E194" s="11">
        <f>VLOOKUP($A194,DADOS!$A:$N,5,FALSE)</f>
        <v/>
      </c>
      <c r="F194" s="57">
        <f>VLOOKUP($A194,DADOS!$A:$N,6,FALSE)</f>
        <v/>
      </c>
      <c r="G194" s="11">
        <f>VLOOKUP($A194,DADOS!$A:$N,7,FALSE)</f>
        <v/>
      </c>
      <c r="H194" s="11">
        <f>VLOOKUP($A194,DADOS!$A:$N,8,FALSE)</f>
        <v/>
      </c>
      <c r="I194" s="57">
        <f>VLOOKUP($A194,DADOS!$A:$N,10,FALSE)</f>
        <v/>
      </c>
      <c r="J194" s="11">
        <f>VLOOKUP($A194,DADOS!$A:$N,11,FALSE)</f>
        <v/>
      </c>
      <c r="K194">
        <f>VLOOKUP($A194,DADOS!$A:$N,12,FALSE)</f>
        <v/>
      </c>
      <c r="L194" s="11">
        <f>VLOOKUP($A194,DADOS!$A:$N,13,FALSE)</f>
        <v/>
      </c>
    </row>
    <row r="195">
      <c r="A195" t="inlineStr">
        <is>
          <t>000100-T579149397</t>
        </is>
      </c>
      <c r="B195" s="11">
        <f>VLOOKUP($A195,DADOS!$A:$N,2,FALSE)</f>
        <v/>
      </c>
      <c r="C195" s="11">
        <f>VLOOKUP($A195,DADOS!$A:$N,3,FALSE)</f>
        <v/>
      </c>
      <c r="D195" s="11">
        <f>VLOOKUP($A195,DADOS!$A:$N,4,FALSE)</f>
        <v/>
      </c>
      <c r="E195" s="11">
        <f>VLOOKUP($A195,DADOS!$A:$N,5,FALSE)</f>
        <v/>
      </c>
      <c r="F195" s="57">
        <f>VLOOKUP($A195,DADOS!$A:$N,6,FALSE)</f>
        <v/>
      </c>
      <c r="G195" s="11">
        <f>VLOOKUP($A195,DADOS!$A:$N,7,FALSE)</f>
        <v/>
      </c>
      <c r="H195" s="11">
        <f>VLOOKUP($A195,DADOS!$A:$N,8,FALSE)</f>
        <v/>
      </c>
      <c r="I195" s="57">
        <f>VLOOKUP($A195,DADOS!$A:$N,10,FALSE)</f>
        <v/>
      </c>
      <c r="J195" s="11">
        <f>VLOOKUP($A195,DADOS!$A:$N,11,FALSE)</f>
        <v/>
      </c>
      <c r="K195">
        <f>VLOOKUP($A195,DADOS!$A:$N,12,FALSE)</f>
        <v/>
      </c>
      <c r="L195" s="11">
        <f>VLOOKUP($A195,DADOS!$A:$N,13,FALSE)</f>
        <v/>
      </c>
    </row>
    <row r="196">
      <c r="A196" t="inlineStr">
        <is>
          <t>000100-T595025803</t>
        </is>
      </c>
      <c r="B196" s="11">
        <f>VLOOKUP($A196,DADOS!$A:$N,2,FALSE)</f>
        <v/>
      </c>
      <c r="C196" s="11">
        <f>VLOOKUP($A196,DADOS!$A:$N,3,FALSE)</f>
        <v/>
      </c>
      <c r="D196" s="11">
        <f>VLOOKUP($A196,DADOS!$A:$N,4,FALSE)</f>
        <v/>
      </c>
      <c r="E196" s="11">
        <f>VLOOKUP($A196,DADOS!$A:$N,5,FALSE)</f>
        <v/>
      </c>
      <c r="F196" s="57">
        <f>VLOOKUP($A196,DADOS!$A:$N,6,FALSE)</f>
        <v/>
      </c>
      <c r="G196" s="11">
        <f>VLOOKUP($A196,DADOS!$A:$N,7,FALSE)</f>
        <v/>
      </c>
      <c r="H196" s="11">
        <f>VLOOKUP($A196,DADOS!$A:$N,8,FALSE)</f>
        <v/>
      </c>
      <c r="I196" s="57">
        <f>VLOOKUP($A196,DADOS!$A:$N,10,FALSE)</f>
        <v/>
      </c>
      <c r="J196" s="11">
        <f>VLOOKUP($A196,DADOS!$A:$N,11,FALSE)</f>
        <v/>
      </c>
      <c r="K196">
        <f>VLOOKUP($A196,DADOS!$A:$N,12,FALSE)</f>
        <v/>
      </c>
      <c r="L196" s="11">
        <f>VLOOKUP($A196,DADOS!$A:$N,13,FALSE)</f>
        <v/>
      </c>
    </row>
    <row r="197">
      <c r="A197" t="inlineStr">
        <is>
          <t>275350-J005002369</t>
        </is>
      </c>
      <c r="B197" s="11">
        <f>VLOOKUP($A197,DADOS!$A:$N,2,FALSE)</f>
        <v/>
      </c>
      <c r="C197" s="11">
        <f>VLOOKUP($A197,DADOS!$A:$N,3,FALSE)</f>
        <v/>
      </c>
      <c r="D197" s="11">
        <f>VLOOKUP($A197,DADOS!$A:$N,4,FALSE)</f>
        <v/>
      </c>
      <c r="E197" s="11">
        <f>VLOOKUP($A197,DADOS!$A:$N,5,FALSE)</f>
        <v/>
      </c>
      <c r="F197" s="57">
        <f>VLOOKUP($A197,DADOS!$A:$N,6,FALSE)</f>
        <v/>
      </c>
      <c r="G197" s="11">
        <f>VLOOKUP($A197,DADOS!$A:$N,7,FALSE)</f>
        <v/>
      </c>
      <c r="H197" s="11">
        <f>VLOOKUP($A197,DADOS!$A:$N,8,FALSE)</f>
        <v/>
      </c>
      <c r="I197" s="57">
        <f>VLOOKUP($A197,DADOS!$A:$N,10,FALSE)</f>
        <v/>
      </c>
      <c r="J197" s="11">
        <f>VLOOKUP($A197,DADOS!$A:$N,11,FALSE)</f>
        <v/>
      </c>
      <c r="K197">
        <f>VLOOKUP($A197,DADOS!$A:$N,12,FALSE)</f>
        <v/>
      </c>
      <c r="L197" s="11">
        <f>VLOOKUP($A197,DADOS!$A:$N,13,FALSE)</f>
        <v/>
      </c>
    </row>
    <row r="198">
      <c r="A198" t="inlineStr">
        <is>
          <t>126200-1DA6233051</t>
        </is>
      </c>
      <c r="B198" s="11">
        <f>VLOOKUP($A198,DADOS!$A:$N,2,FALSE)</f>
        <v/>
      </c>
      <c r="C198" s="11">
        <f>VLOOKUP($A198,DADOS!$A:$N,3,FALSE)</f>
        <v/>
      </c>
      <c r="D198" s="11">
        <f>VLOOKUP($A198,DADOS!$A:$N,4,FALSE)</f>
        <v/>
      </c>
      <c r="E198" s="11">
        <f>VLOOKUP($A198,DADOS!$A:$N,5,FALSE)</f>
        <v/>
      </c>
      <c r="F198" s="57">
        <f>VLOOKUP($A198,DADOS!$A:$N,6,FALSE)</f>
        <v/>
      </c>
      <c r="G198" s="11">
        <f>VLOOKUP($A198,DADOS!$A:$N,7,FALSE)</f>
        <v/>
      </c>
      <c r="H198" s="11">
        <f>VLOOKUP($A198,DADOS!$A:$N,8,FALSE)</f>
        <v/>
      </c>
      <c r="I198" s="57">
        <f>VLOOKUP($A198,DADOS!$A:$N,10,FALSE)</f>
        <v/>
      </c>
      <c r="J198" s="11">
        <f>VLOOKUP($A198,DADOS!$A:$N,11,FALSE)</f>
        <v/>
      </c>
      <c r="K198">
        <f>VLOOKUP($A198,DADOS!$A:$N,12,FALSE)</f>
        <v/>
      </c>
      <c r="L198" s="11">
        <f>VLOOKUP($A198,DADOS!$A:$N,13,FALSE)</f>
        <v/>
      </c>
    </row>
    <row r="199">
      <c r="A199" t="inlineStr">
        <is>
          <t>126200-1DA2954441</t>
        </is>
      </c>
      <c r="B199" s="11">
        <f>VLOOKUP($A199,DADOS!$A:$N,2,FALSE)</f>
        <v/>
      </c>
      <c r="C199" s="11">
        <f>VLOOKUP($A199,DADOS!$A:$N,3,FALSE)</f>
        <v/>
      </c>
      <c r="D199" s="11">
        <f>VLOOKUP($A199,DADOS!$A:$N,4,FALSE)</f>
        <v/>
      </c>
      <c r="E199" s="11">
        <f>VLOOKUP($A199,DADOS!$A:$N,5,FALSE)</f>
        <v/>
      </c>
      <c r="F199" s="57">
        <f>VLOOKUP($A199,DADOS!$A:$N,6,FALSE)</f>
        <v/>
      </c>
      <c r="G199" s="11">
        <f>VLOOKUP($A199,DADOS!$A:$N,7,FALSE)</f>
        <v/>
      </c>
      <c r="H199" s="11">
        <f>VLOOKUP($A199,DADOS!$A:$N,8,FALSE)</f>
        <v/>
      </c>
      <c r="I199" s="57">
        <f>VLOOKUP($A199,DADOS!$A:$N,10,FALSE)</f>
        <v/>
      </c>
      <c r="J199" s="11">
        <f>VLOOKUP($A199,DADOS!$A:$N,11,FALSE)</f>
        <v/>
      </c>
      <c r="K199">
        <f>VLOOKUP($A199,DADOS!$A:$N,12,FALSE)</f>
        <v/>
      </c>
      <c r="L199" s="11">
        <f>VLOOKUP($A199,DADOS!$A:$N,13,FALSE)</f>
        <v/>
      </c>
    </row>
    <row r="200">
      <c r="A200" t="inlineStr">
        <is>
          <t>126200-1DA2954451</t>
        </is>
      </c>
      <c r="B200" s="11">
        <f>VLOOKUP($A200,DADOS!$A:$N,2,FALSE)</f>
        <v/>
      </c>
      <c r="C200" s="11">
        <f>VLOOKUP($A200,DADOS!$A:$N,3,FALSE)</f>
        <v/>
      </c>
      <c r="D200" s="11">
        <f>VLOOKUP($A200,DADOS!$A:$N,4,FALSE)</f>
        <v/>
      </c>
      <c r="E200" s="11">
        <f>VLOOKUP($A200,DADOS!$A:$N,5,FALSE)</f>
        <v/>
      </c>
      <c r="F200" s="57">
        <f>VLOOKUP($A200,DADOS!$A:$N,6,FALSE)</f>
        <v/>
      </c>
      <c r="G200" s="11">
        <f>VLOOKUP($A200,DADOS!$A:$N,7,FALSE)</f>
        <v/>
      </c>
      <c r="H200" s="11">
        <f>VLOOKUP($A200,DADOS!$A:$N,8,FALSE)</f>
        <v/>
      </c>
      <c r="I200" s="57">
        <f>VLOOKUP($A200,DADOS!$A:$N,10,FALSE)</f>
        <v/>
      </c>
      <c r="J200" s="11">
        <f>VLOOKUP($A200,DADOS!$A:$N,11,FALSE)</f>
        <v/>
      </c>
      <c r="K200">
        <f>VLOOKUP($A200,DADOS!$A:$N,12,FALSE)</f>
        <v/>
      </c>
      <c r="L200" s="11">
        <f>VLOOKUP($A200,DADOS!$A:$N,13,FALSE)</f>
        <v/>
      </c>
    </row>
    <row r="201">
      <c r="A201" t="inlineStr">
        <is>
          <t>275350-J005001715</t>
        </is>
      </c>
      <c r="B201" s="11">
        <f>VLOOKUP($A201,DADOS!$A:$N,2,FALSE)</f>
        <v/>
      </c>
      <c r="C201" s="11">
        <f>VLOOKUP($A201,DADOS!$A:$N,3,FALSE)</f>
        <v/>
      </c>
      <c r="D201" s="11">
        <f>VLOOKUP($A201,DADOS!$A:$N,4,FALSE)</f>
        <v/>
      </c>
      <c r="E201" s="11">
        <f>VLOOKUP($A201,DADOS!$A:$N,5,FALSE)</f>
        <v/>
      </c>
      <c r="F201" s="57">
        <f>VLOOKUP($A201,DADOS!$A:$N,6,FALSE)</f>
        <v/>
      </c>
      <c r="G201" s="11">
        <f>VLOOKUP($A201,DADOS!$A:$N,7,FALSE)</f>
        <v/>
      </c>
      <c r="H201" s="11">
        <f>VLOOKUP($A201,DADOS!$A:$N,8,FALSE)</f>
        <v/>
      </c>
      <c r="I201" s="57">
        <f>VLOOKUP($A201,DADOS!$A:$N,10,FALSE)</f>
        <v/>
      </c>
      <c r="J201" s="11">
        <f>VLOOKUP($A201,DADOS!$A:$N,11,FALSE)</f>
        <v/>
      </c>
      <c r="K201">
        <f>VLOOKUP($A201,DADOS!$A:$N,12,FALSE)</f>
        <v/>
      </c>
      <c r="L201" s="11">
        <f>VLOOKUP($A201,DADOS!$A:$N,13,FALSE)</f>
        <v/>
      </c>
    </row>
    <row r="202">
      <c r="A202" t="inlineStr">
        <is>
          <t>275350-J005000399</t>
        </is>
      </c>
      <c r="B202" s="11">
        <f>VLOOKUP($A202,DADOS!$A:$N,2,FALSE)</f>
        <v/>
      </c>
      <c r="C202" s="11">
        <f>VLOOKUP($A202,DADOS!$A:$N,3,FALSE)</f>
        <v/>
      </c>
      <c r="D202" s="11">
        <f>VLOOKUP($A202,DADOS!$A:$N,4,FALSE)</f>
        <v/>
      </c>
      <c r="E202" s="11">
        <f>VLOOKUP($A202,DADOS!$A:$N,5,FALSE)</f>
        <v/>
      </c>
      <c r="F202" s="57">
        <f>VLOOKUP($A202,DADOS!$A:$N,6,FALSE)</f>
        <v/>
      </c>
      <c r="G202" s="11">
        <f>VLOOKUP($A202,DADOS!$A:$N,7,FALSE)</f>
        <v/>
      </c>
      <c r="H202" s="11">
        <f>VLOOKUP($A202,DADOS!$A:$N,8,FALSE)</f>
        <v/>
      </c>
      <c r="I202" s="57">
        <f>VLOOKUP($A202,DADOS!$A:$N,10,FALSE)</f>
        <v/>
      </c>
      <c r="J202" s="11">
        <f>VLOOKUP($A202,DADOS!$A:$N,11,FALSE)</f>
        <v/>
      </c>
      <c r="K202">
        <f>VLOOKUP($A202,DADOS!$A:$N,12,FALSE)</f>
        <v/>
      </c>
      <c r="L202" s="11">
        <f>VLOOKUP($A202,DADOS!$A:$N,13,FALSE)</f>
        <v/>
      </c>
    </row>
    <row r="203">
      <c r="A203" t="inlineStr">
        <is>
          <t>126200-1DA2192961</t>
        </is>
      </c>
      <c r="B203" s="11">
        <f>VLOOKUP($A203,DADOS!$A:$N,2,FALSE)</f>
        <v/>
      </c>
      <c r="C203" s="11">
        <f>VLOOKUP($A203,DADOS!$A:$N,3,FALSE)</f>
        <v/>
      </c>
      <c r="D203" s="11">
        <f>VLOOKUP($A203,DADOS!$A:$N,4,FALSE)</f>
        <v/>
      </c>
      <c r="E203" s="11">
        <f>VLOOKUP($A203,DADOS!$A:$N,5,FALSE)</f>
        <v/>
      </c>
      <c r="F203" s="57">
        <f>VLOOKUP($A203,DADOS!$A:$N,6,FALSE)</f>
        <v/>
      </c>
      <c r="G203" s="11">
        <f>VLOOKUP($A203,DADOS!$A:$N,7,FALSE)</f>
        <v/>
      </c>
      <c r="H203" s="11">
        <f>VLOOKUP($A203,DADOS!$A:$N,8,FALSE)</f>
        <v/>
      </c>
      <c r="I203" s="57">
        <f>VLOOKUP($A203,DADOS!$A:$N,10,FALSE)</f>
        <v/>
      </c>
      <c r="J203" s="11">
        <f>VLOOKUP($A203,DADOS!$A:$N,11,FALSE)</f>
        <v/>
      </c>
      <c r="K203">
        <f>VLOOKUP($A203,DADOS!$A:$N,12,FALSE)</f>
        <v/>
      </c>
      <c r="L203" s="11">
        <f>VLOOKUP($A203,DADOS!$A:$N,13,FALSE)</f>
        <v/>
      </c>
    </row>
    <row r="204">
      <c r="A204" t="inlineStr">
        <is>
          <t>270610-C000060631</t>
        </is>
      </c>
      <c r="B204" s="11">
        <f>VLOOKUP($A204,DADOS!$A:$N,2,FALSE)</f>
        <v/>
      </c>
      <c r="C204" s="11">
        <f>VLOOKUP($A204,DADOS!$A:$N,3,FALSE)</f>
        <v/>
      </c>
      <c r="D204" s="11">
        <f>VLOOKUP($A204,DADOS!$A:$N,4,FALSE)</f>
        <v/>
      </c>
      <c r="E204" s="11">
        <f>VLOOKUP($A204,DADOS!$A:$N,5,FALSE)</f>
        <v/>
      </c>
      <c r="F204" s="57">
        <f>VLOOKUP($A204,DADOS!$A:$N,6,FALSE)</f>
        <v/>
      </c>
      <c r="G204" s="11">
        <f>VLOOKUP($A204,DADOS!$A:$N,7,FALSE)</f>
        <v/>
      </c>
      <c r="H204" s="11">
        <f>VLOOKUP($A204,DADOS!$A:$N,8,FALSE)</f>
        <v/>
      </c>
      <c r="I204" s="57">
        <f>VLOOKUP($A204,DADOS!$A:$N,10,FALSE)</f>
        <v/>
      </c>
      <c r="J204" s="11">
        <f>VLOOKUP($A204,DADOS!$A:$N,11,FALSE)</f>
        <v/>
      </c>
      <c r="K204">
        <f>VLOOKUP($A204,DADOS!$A:$N,12,FALSE)</f>
        <v/>
      </c>
      <c r="L204" s="11">
        <f>VLOOKUP($A204,DADOS!$A:$N,13,FALSE)</f>
        <v/>
      </c>
    </row>
    <row r="205">
      <c r="A205" t="inlineStr">
        <is>
          <t>126200-1DA2192971</t>
        </is>
      </c>
      <c r="B205" s="11">
        <f>VLOOKUP($A205,DADOS!$A:$N,2,FALSE)</f>
        <v/>
      </c>
      <c r="C205" s="11">
        <f>VLOOKUP($A205,DADOS!$A:$N,3,FALSE)</f>
        <v/>
      </c>
      <c r="D205" s="11">
        <f>VLOOKUP($A205,DADOS!$A:$N,4,FALSE)</f>
        <v/>
      </c>
      <c r="E205" s="11">
        <f>VLOOKUP($A205,DADOS!$A:$N,5,FALSE)</f>
        <v/>
      </c>
      <c r="F205" s="57">
        <f>VLOOKUP($A205,DADOS!$A:$N,6,FALSE)</f>
        <v/>
      </c>
      <c r="G205" s="11">
        <f>VLOOKUP($A205,DADOS!$A:$N,7,FALSE)</f>
        <v/>
      </c>
      <c r="H205" s="11">
        <f>VLOOKUP($A205,DADOS!$A:$N,8,FALSE)</f>
        <v/>
      </c>
      <c r="I205" s="57">
        <f>VLOOKUP($A205,DADOS!$A:$N,10,FALSE)</f>
        <v/>
      </c>
      <c r="J205" s="11">
        <f>VLOOKUP($A205,DADOS!$A:$N,11,FALSE)</f>
        <v/>
      </c>
      <c r="K205">
        <f>VLOOKUP($A205,DADOS!$A:$N,12,FALSE)</f>
        <v/>
      </c>
      <c r="L205" s="11">
        <f>VLOOKUP($A205,DADOS!$A:$N,13,FALSE)</f>
        <v/>
      </c>
    </row>
    <row r="206">
      <c r="A206" t="inlineStr">
        <is>
          <t>263490-A000107231</t>
        </is>
      </c>
      <c r="B206" s="11">
        <f>VLOOKUP($A206,DADOS!$A:$N,2,FALSE)</f>
        <v/>
      </c>
      <c r="C206" s="11">
        <f>VLOOKUP($A206,DADOS!$A:$N,3,FALSE)</f>
        <v/>
      </c>
      <c r="D206" s="11">
        <f>VLOOKUP($A206,DADOS!$A:$N,4,FALSE)</f>
        <v/>
      </c>
      <c r="E206" s="11">
        <f>VLOOKUP($A206,DADOS!$A:$N,5,FALSE)</f>
        <v/>
      </c>
      <c r="F206" s="57">
        <f>VLOOKUP($A206,DADOS!$A:$N,6,FALSE)</f>
        <v/>
      </c>
      <c r="G206" s="11">
        <f>VLOOKUP($A206,DADOS!$A:$N,7,FALSE)</f>
        <v/>
      </c>
      <c r="H206" s="11">
        <f>VLOOKUP($A206,DADOS!$A:$N,8,FALSE)</f>
        <v/>
      </c>
      <c r="I206" s="57">
        <f>VLOOKUP($A206,DADOS!$A:$N,10,FALSE)</f>
        <v/>
      </c>
      <c r="J206" s="11">
        <f>VLOOKUP($A206,DADOS!$A:$N,11,FALSE)</f>
        <v/>
      </c>
      <c r="K206">
        <f>VLOOKUP($A206,DADOS!$A:$N,12,FALSE)</f>
        <v/>
      </c>
      <c r="L206" s="11">
        <f>VLOOKUP($A206,DADOS!$A:$N,13,FALSE)</f>
        <v/>
      </c>
    </row>
    <row r="207">
      <c r="A207" t="inlineStr">
        <is>
          <t>126200-1DA2192981</t>
        </is>
      </c>
      <c r="B207" s="11">
        <f>VLOOKUP($A207,DADOS!$A:$N,2,FALSE)</f>
        <v/>
      </c>
      <c r="C207" s="11">
        <f>VLOOKUP($A207,DADOS!$A:$N,3,FALSE)</f>
        <v/>
      </c>
      <c r="D207" s="11">
        <f>VLOOKUP($A207,DADOS!$A:$N,4,FALSE)</f>
        <v/>
      </c>
      <c r="E207" s="11">
        <f>VLOOKUP($A207,DADOS!$A:$N,5,FALSE)</f>
        <v/>
      </c>
      <c r="F207" s="57">
        <f>VLOOKUP($A207,DADOS!$A:$N,6,FALSE)</f>
        <v/>
      </c>
      <c r="G207" s="11">
        <f>VLOOKUP($A207,DADOS!$A:$N,7,FALSE)</f>
        <v/>
      </c>
      <c r="H207" s="11">
        <f>VLOOKUP($A207,DADOS!$A:$N,8,FALSE)</f>
        <v/>
      </c>
      <c r="I207" s="57">
        <f>VLOOKUP($A207,DADOS!$A:$N,10,FALSE)</f>
        <v/>
      </c>
      <c r="J207" s="11">
        <f>VLOOKUP($A207,DADOS!$A:$N,11,FALSE)</f>
        <v/>
      </c>
      <c r="K207">
        <f>VLOOKUP($A207,DADOS!$A:$N,12,FALSE)</f>
        <v/>
      </c>
      <c r="L207" s="11">
        <f>VLOOKUP($A207,DADOS!$A:$N,13,FALSE)</f>
        <v/>
      </c>
    </row>
    <row r="208">
      <c r="A208" t="inlineStr">
        <is>
          <t>126200-1O 8571167</t>
        </is>
      </c>
      <c r="B208" s="11">
        <f>VLOOKUP($A208,DADOS!$A:$N,2,FALSE)</f>
        <v/>
      </c>
      <c r="C208" s="11">
        <f>VLOOKUP($A208,DADOS!$A:$N,3,FALSE)</f>
        <v/>
      </c>
      <c r="D208" s="11">
        <f>VLOOKUP($A208,DADOS!$A:$N,4,FALSE)</f>
        <v/>
      </c>
      <c r="E208" s="11">
        <f>VLOOKUP($A208,DADOS!$A:$N,5,FALSE)</f>
        <v/>
      </c>
      <c r="F208" s="57">
        <f>VLOOKUP($A208,DADOS!$A:$N,6,FALSE)</f>
        <v/>
      </c>
      <c r="G208" s="11">
        <f>VLOOKUP($A208,DADOS!$A:$N,7,FALSE)</f>
        <v/>
      </c>
      <c r="H208" s="11">
        <f>VLOOKUP($A208,DADOS!$A:$N,8,FALSE)</f>
        <v/>
      </c>
      <c r="I208" s="57">
        <f>VLOOKUP($A208,DADOS!$A:$N,10,FALSE)</f>
        <v/>
      </c>
      <c r="J208" s="11">
        <f>VLOOKUP($A208,DADOS!$A:$N,11,FALSE)</f>
        <v/>
      </c>
      <c r="K208">
        <f>VLOOKUP($A208,DADOS!$A:$N,12,FALSE)</f>
        <v/>
      </c>
      <c r="L208" s="11">
        <f>VLOOKUP($A208,DADOS!$A:$N,13,FALSE)</f>
        <v/>
      </c>
    </row>
    <row r="209">
      <c r="A209" t="inlineStr">
        <is>
          <t>126200-1P 2748797</t>
        </is>
      </c>
      <c r="B209" s="11">
        <f>VLOOKUP($A209,DADOS!$A:$N,2,FALSE)</f>
        <v/>
      </c>
      <c r="C209" s="11">
        <f>VLOOKUP($A209,DADOS!$A:$N,3,FALSE)</f>
        <v/>
      </c>
      <c r="D209" s="11">
        <f>VLOOKUP($A209,DADOS!$A:$N,4,FALSE)</f>
        <v/>
      </c>
      <c r="E209" s="11">
        <f>VLOOKUP($A209,DADOS!$A:$N,5,FALSE)</f>
        <v/>
      </c>
      <c r="F209" s="57">
        <f>VLOOKUP($A209,DADOS!$A:$N,6,FALSE)</f>
        <v/>
      </c>
      <c r="G209" s="11">
        <f>VLOOKUP($A209,DADOS!$A:$N,7,FALSE)</f>
        <v/>
      </c>
      <c r="H209" s="11">
        <f>VLOOKUP($A209,DADOS!$A:$N,8,FALSE)</f>
        <v/>
      </c>
      <c r="I209" s="57">
        <f>VLOOKUP($A209,DADOS!$A:$N,10,FALSE)</f>
        <v/>
      </c>
      <c r="J209" s="11">
        <f>VLOOKUP($A209,DADOS!$A:$N,11,FALSE)</f>
        <v/>
      </c>
      <c r="K209">
        <f>VLOOKUP($A209,DADOS!$A:$N,12,FALSE)</f>
        <v/>
      </c>
      <c r="L209" s="11">
        <f>VLOOKUP($A209,DADOS!$A:$N,13,FALSE)</f>
        <v/>
      </c>
    </row>
    <row r="210">
      <c r="A210" t="inlineStr">
        <is>
          <t>126200-1P 8005517</t>
        </is>
      </c>
      <c r="B210" s="11">
        <f>VLOOKUP($A210,DADOS!$A:$N,2,FALSE)</f>
        <v/>
      </c>
      <c r="C210" s="11">
        <f>VLOOKUP($A210,DADOS!$A:$N,3,FALSE)</f>
        <v/>
      </c>
      <c r="D210" s="11">
        <f>VLOOKUP($A210,DADOS!$A:$N,4,FALSE)</f>
        <v/>
      </c>
      <c r="E210" s="11">
        <f>VLOOKUP($A210,DADOS!$A:$N,5,FALSE)</f>
        <v/>
      </c>
      <c r="F210" s="57">
        <f>VLOOKUP($A210,DADOS!$A:$N,6,FALSE)</f>
        <v/>
      </c>
      <c r="G210" s="11">
        <f>VLOOKUP($A210,DADOS!$A:$N,7,FALSE)</f>
        <v/>
      </c>
      <c r="H210" s="11">
        <f>VLOOKUP($A210,DADOS!$A:$N,8,FALSE)</f>
        <v/>
      </c>
      <c r="I210" s="57">
        <f>VLOOKUP($A210,DADOS!$A:$N,10,FALSE)</f>
        <v/>
      </c>
      <c r="J210" s="11">
        <f>VLOOKUP($A210,DADOS!$A:$N,11,FALSE)</f>
        <v/>
      </c>
      <c r="K210">
        <f>VLOOKUP($A210,DADOS!$A:$N,12,FALSE)</f>
        <v/>
      </c>
      <c r="L210" s="11">
        <f>VLOOKUP($A210,DADOS!$A:$N,13,FALSE)</f>
        <v/>
      </c>
    </row>
    <row r="211">
      <c r="A211" t="inlineStr">
        <is>
          <t>121200-E022809151</t>
        </is>
      </c>
      <c r="B211" s="11">
        <f>VLOOKUP($A211,DADOS!$A:$N,2,FALSE)</f>
        <v/>
      </c>
      <c r="C211" s="11">
        <f>VLOOKUP($A211,DADOS!$A:$N,3,FALSE)</f>
        <v/>
      </c>
      <c r="D211" s="11">
        <f>VLOOKUP($A211,DADOS!$A:$N,4,FALSE)</f>
        <v/>
      </c>
      <c r="E211" s="11">
        <f>VLOOKUP($A211,DADOS!$A:$N,5,FALSE)</f>
        <v/>
      </c>
      <c r="F211" s="57">
        <f>VLOOKUP($A211,DADOS!$A:$N,6,FALSE)</f>
        <v/>
      </c>
      <c r="G211" s="11">
        <f>VLOOKUP($A211,DADOS!$A:$N,7,FALSE)</f>
        <v/>
      </c>
      <c r="H211" s="11">
        <f>VLOOKUP($A211,DADOS!$A:$N,8,FALSE)</f>
        <v/>
      </c>
      <c r="I211" s="57">
        <f>VLOOKUP($A211,DADOS!$A:$N,10,FALSE)</f>
        <v/>
      </c>
      <c r="J211" s="11">
        <f>VLOOKUP($A211,DADOS!$A:$N,11,FALSE)</f>
        <v/>
      </c>
      <c r="K211">
        <f>VLOOKUP($A211,DADOS!$A:$N,12,FALSE)</f>
        <v/>
      </c>
      <c r="L211" s="11">
        <f>VLOOKUP($A211,DADOS!$A:$N,13,FALSE)</f>
        <v/>
      </c>
    </row>
    <row r="212">
      <c r="A212" t="inlineStr">
        <is>
          <t>000300-S031557356</t>
        </is>
      </c>
      <c r="B212" s="11">
        <f>VLOOKUP($A212,DADOS!$A:$N,2,FALSE)</f>
        <v/>
      </c>
      <c r="C212" s="11">
        <f>VLOOKUP($A212,DADOS!$A:$N,3,FALSE)</f>
        <v/>
      </c>
      <c r="D212" s="11">
        <f>VLOOKUP($A212,DADOS!$A:$N,4,FALSE)</f>
        <v/>
      </c>
      <c r="E212" s="11">
        <f>VLOOKUP($A212,DADOS!$A:$N,5,FALSE)</f>
        <v/>
      </c>
      <c r="F212" s="57">
        <f>VLOOKUP($A212,DADOS!$A:$N,6,FALSE)</f>
        <v/>
      </c>
      <c r="G212" s="11">
        <f>VLOOKUP($A212,DADOS!$A:$N,7,FALSE)</f>
        <v/>
      </c>
      <c r="H212" s="11">
        <f>VLOOKUP($A212,DADOS!$A:$N,8,FALSE)</f>
        <v/>
      </c>
      <c r="I212" s="57">
        <f>VLOOKUP($A212,DADOS!$A:$N,10,FALSE)</f>
        <v/>
      </c>
      <c r="J212" s="11">
        <f>VLOOKUP($A212,DADOS!$A:$N,11,FALSE)</f>
        <v/>
      </c>
      <c r="K212">
        <f>VLOOKUP($A212,DADOS!$A:$N,12,FALSE)</f>
        <v/>
      </c>
      <c r="L212" s="11">
        <f>VLOOKUP($A212,DADOS!$A:$N,13,FALSE)</f>
        <v/>
      </c>
    </row>
    <row r="213">
      <c r="A213" t="inlineStr">
        <is>
          <t>000100-T603937817</t>
        </is>
      </c>
      <c r="B213" s="11">
        <f>VLOOKUP($A213,DADOS!$A:$N,2,FALSE)</f>
        <v/>
      </c>
      <c r="C213" s="11">
        <f>VLOOKUP($A213,DADOS!$A:$N,3,FALSE)</f>
        <v/>
      </c>
      <c r="D213" s="11">
        <f>VLOOKUP($A213,DADOS!$A:$N,4,FALSE)</f>
        <v/>
      </c>
      <c r="E213" s="11">
        <f>VLOOKUP($A213,DADOS!$A:$N,5,FALSE)</f>
        <v/>
      </c>
      <c r="F213" s="57">
        <f>VLOOKUP($A213,DADOS!$A:$N,6,FALSE)</f>
        <v/>
      </c>
      <c r="G213" s="11">
        <f>VLOOKUP($A213,DADOS!$A:$N,7,FALSE)</f>
        <v/>
      </c>
      <c r="H213" s="11">
        <f>VLOOKUP($A213,DADOS!$A:$N,8,FALSE)</f>
        <v/>
      </c>
      <c r="I213" s="57">
        <f>VLOOKUP($A213,DADOS!$A:$N,10,FALSE)</f>
        <v/>
      </c>
      <c r="J213" s="11">
        <f>VLOOKUP($A213,DADOS!$A:$N,11,FALSE)</f>
        <v/>
      </c>
      <c r="K213">
        <f>VLOOKUP($A213,DADOS!$A:$N,12,FALSE)</f>
        <v/>
      </c>
      <c r="L213" s="11">
        <f>VLOOKUP($A213,DADOS!$A:$N,13,FALSE)</f>
        <v/>
      </c>
    </row>
    <row r="214">
      <c r="A214" t="inlineStr">
        <is>
          <t>126200-1DA1768641</t>
        </is>
      </c>
      <c r="B214" s="11">
        <f>VLOOKUP($A214,DADOS!$A:$N,2,FALSE)</f>
        <v/>
      </c>
      <c r="C214" s="11">
        <f>VLOOKUP($A214,DADOS!$A:$N,3,FALSE)</f>
        <v/>
      </c>
      <c r="D214" s="11">
        <f>VLOOKUP($A214,DADOS!$A:$N,4,FALSE)</f>
        <v/>
      </c>
      <c r="E214" s="11">
        <f>VLOOKUP($A214,DADOS!$A:$N,5,FALSE)</f>
        <v/>
      </c>
      <c r="F214" s="57">
        <f>VLOOKUP($A214,DADOS!$A:$N,6,FALSE)</f>
        <v/>
      </c>
      <c r="G214" s="11">
        <f>VLOOKUP($A214,DADOS!$A:$N,7,FALSE)</f>
        <v/>
      </c>
      <c r="H214" s="11">
        <f>VLOOKUP($A214,DADOS!$A:$N,8,FALSE)</f>
        <v/>
      </c>
      <c r="I214" s="57">
        <f>VLOOKUP($A214,DADOS!$A:$N,10,FALSE)</f>
        <v/>
      </c>
      <c r="J214" s="11">
        <f>VLOOKUP($A214,DADOS!$A:$N,11,FALSE)</f>
        <v/>
      </c>
      <c r="K214">
        <f>VLOOKUP($A214,DADOS!$A:$N,12,FALSE)</f>
        <v/>
      </c>
      <c r="L214" s="11">
        <f>VLOOKUP($A214,DADOS!$A:$N,13,FALSE)</f>
        <v/>
      </c>
    </row>
    <row r="215">
      <c r="A215" t="inlineStr">
        <is>
          <t>126200-1O 3789917</t>
        </is>
      </c>
      <c r="B215" s="11">
        <f>VLOOKUP($A215,DADOS!$A:$N,2,FALSE)</f>
        <v/>
      </c>
      <c r="C215" s="11">
        <f>VLOOKUP($A215,DADOS!$A:$N,3,FALSE)</f>
        <v/>
      </c>
      <c r="D215" s="11">
        <f>VLOOKUP($A215,DADOS!$A:$N,4,FALSE)</f>
        <v/>
      </c>
      <c r="E215" s="11">
        <f>VLOOKUP($A215,DADOS!$A:$N,5,FALSE)</f>
        <v/>
      </c>
      <c r="F215" s="57">
        <f>VLOOKUP($A215,DADOS!$A:$N,6,FALSE)</f>
        <v/>
      </c>
      <c r="G215" s="11">
        <f>VLOOKUP($A215,DADOS!$A:$N,7,FALSE)</f>
        <v/>
      </c>
      <c r="H215" s="11">
        <f>VLOOKUP($A215,DADOS!$A:$N,8,FALSE)</f>
        <v/>
      </c>
      <c r="I215" s="57">
        <f>VLOOKUP($A215,DADOS!$A:$N,10,FALSE)</f>
        <v/>
      </c>
      <c r="J215" s="11">
        <f>VLOOKUP($A215,DADOS!$A:$N,11,FALSE)</f>
        <v/>
      </c>
      <c r="K215">
        <f>VLOOKUP($A215,DADOS!$A:$N,12,FALSE)</f>
        <v/>
      </c>
      <c r="L215" s="11">
        <f>VLOOKUP($A215,DADOS!$A:$N,13,FALSE)</f>
        <v/>
      </c>
    </row>
    <row r="216">
      <c r="A216" t="inlineStr">
        <is>
          <t>126200-1O 4186057</t>
        </is>
      </c>
      <c r="B216" s="11">
        <f>VLOOKUP($A216,DADOS!$A:$N,2,FALSE)</f>
        <v/>
      </c>
      <c r="C216" s="11">
        <f>VLOOKUP($A216,DADOS!$A:$N,3,FALSE)</f>
        <v/>
      </c>
      <c r="D216" s="11">
        <f>VLOOKUP($A216,DADOS!$A:$N,4,FALSE)</f>
        <v/>
      </c>
      <c r="E216" s="11">
        <f>VLOOKUP($A216,DADOS!$A:$N,5,FALSE)</f>
        <v/>
      </c>
      <c r="F216" s="57">
        <f>VLOOKUP($A216,DADOS!$A:$N,6,FALSE)</f>
        <v/>
      </c>
      <c r="G216" s="11">
        <f>VLOOKUP($A216,DADOS!$A:$N,7,FALSE)</f>
        <v/>
      </c>
      <c r="H216" s="11">
        <f>VLOOKUP($A216,DADOS!$A:$N,8,FALSE)</f>
        <v/>
      </c>
      <c r="I216" s="57">
        <f>VLOOKUP($A216,DADOS!$A:$N,10,FALSE)</f>
        <v/>
      </c>
      <c r="J216" s="11">
        <f>VLOOKUP($A216,DADOS!$A:$N,11,FALSE)</f>
        <v/>
      </c>
      <c r="K216">
        <f>VLOOKUP($A216,DADOS!$A:$N,12,FALSE)</f>
        <v/>
      </c>
      <c r="L216" s="11">
        <f>VLOOKUP($A216,DADOS!$A:$N,13,FALSE)</f>
        <v/>
      </c>
    </row>
    <row r="217">
      <c r="A217" t="inlineStr">
        <is>
          <t>126200-1W 8498221</t>
        </is>
      </c>
      <c r="B217" s="11">
        <f>VLOOKUP($A217,DADOS!$A:$N,2,FALSE)</f>
        <v/>
      </c>
      <c r="C217" s="11">
        <f>VLOOKUP($A217,DADOS!$A:$N,3,FALSE)</f>
        <v/>
      </c>
      <c r="D217" s="11">
        <f>VLOOKUP($A217,DADOS!$A:$N,4,FALSE)</f>
        <v/>
      </c>
      <c r="E217" s="11">
        <f>VLOOKUP($A217,DADOS!$A:$N,5,FALSE)</f>
        <v/>
      </c>
      <c r="F217" s="57">
        <f>VLOOKUP($A217,DADOS!$A:$N,6,FALSE)</f>
        <v/>
      </c>
      <c r="G217" s="11">
        <f>VLOOKUP($A217,DADOS!$A:$N,7,FALSE)</f>
        <v/>
      </c>
      <c r="H217" s="11">
        <f>VLOOKUP($A217,DADOS!$A:$N,8,FALSE)</f>
        <v/>
      </c>
      <c r="I217" s="57">
        <f>VLOOKUP($A217,DADOS!$A:$N,10,FALSE)</f>
        <v/>
      </c>
      <c r="J217" s="11">
        <f>VLOOKUP($A217,DADOS!$A:$N,11,FALSE)</f>
        <v/>
      </c>
      <c r="K217">
        <f>VLOOKUP($A217,DADOS!$A:$N,12,FALSE)</f>
        <v/>
      </c>
      <c r="L217" s="11">
        <f>VLOOKUP($A217,DADOS!$A:$N,13,FALSE)</f>
        <v/>
      </c>
    </row>
    <row r="218">
      <c r="A218" t="inlineStr">
        <is>
          <t>000100-T568390288</t>
        </is>
      </c>
      <c r="B218" s="11">
        <f>VLOOKUP($A218,DADOS!$A:$N,2,FALSE)</f>
        <v/>
      </c>
      <c r="C218" s="11">
        <f>VLOOKUP($A218,DADOS!$A:$N,3,FALSE)</f>
        <v/>
      </c>
      <c r="D218" s="11">
        <f>VLOOKUP($A218,DADOS!$A:$N,4,FALSE)</f>
        <v/>
      </c>
      <c r="E218" s="11">
        <f>VLOOKUP($A218,DADOS!$A:$N,5,FALSE)</f>
        <v/>
      </c>
      <c r="F218" s="57">
        <f>VLOOKUP($A218,DADOS!$A:$N,6,FALSE)</f>
        <v/>
      </c>
      <c r="G218" s="11">
        <f>VLOOKUP($A218,DADOS!$A:$N,7,FALSE)</f>
        <v/>
      </c>
      <c r="H218" s="11">
        <f>VLOOKUP($A218,DADOS!$A:$N,8,FALSE)</f>
        <v/>
      </c>
      <c r="I218" s="57">
        <f>VLOOKUP($A218,DADOS!$A:$N,10,FALSE)</f>
        <v/>
      </c>
      <c r="J218" s="11">
        <f>VLOOKUP($A218,DADOS!$A:$N,11,FALSE)</f>
        <v/>
      </c>
      <c r="K218">
        <f>VLOOKUP($A218,DADOS!$A:$N,12,FALSE)</f>
        <v/>
      </c>
      <c r="L218" s="11">
        <f>VLOOKUP($A218,DADOS!$A:$N,13,FALSE)</f>
        <v/>
      </c>
    </row>
    <row r="219">
      <c r="A219" t="inlineStr">
        <is>
          <t>126200-1DB0652211</t>
        </is>
      </c>
      <c r="B219" s="11">
        <f>VLOOKUP($A219,DADOS!$A:$N,2,FALSE)</f>
        <v/>
      </c>
      <c r="C219" s="11">
        <f>VLOOKUP($A219,DADOS!$A:$N,3,FALSE)</f>
        <v/>
      </c>
      <c r="D219" s="11">
        <f>VLOOKUP($A219,DADOS!$A:$N,4,FALSE)</f>
        <v/>
      </c>
      <c r="E219" s="11">
        <f>VLOOKUP($A219,DADOS!$A:$N,5,FALSE)</f>
        <v/>
      </c>
      <c r="F219" s="57">
        <f>VLOOKUP($A219,DADOS!$A:$N,6,FALSE)</f>
        <v/>
      </c>
      <c r="G219" s="11">
        <f>VLOOKUP($A219,DADOS!$A:$N,7,FALSE)</f>
        <v/>
      </c>
      <c r="H219" s="11">
        <f>VLOOKUP($A219,DADOS!$A:$N,8,FALSE)</f>
        <v/>
      </c>
      <c r="I219" s="57">
        <f>VLOOKUP($A219,DADOS!$A:$N,10,FALSE)</f>
        <v/>
      </c>
      <c r="J219" s="11">
        <f>VLOOKUP($A219,DADOS!$A:$N,11,FALSE)</f>
        <v/>
      </c>
      <c r="K219">
        <f>VLOOKUP($A219,DADOS!$A:$N,12,FALSE)</f>
        <v/>
      </c>
      <c r="L219" s="11">
        <f>VLOOKUP($A219,DADOS!$A:$N,13,FALSE)</f>
        <v/>
      </c>
    </row>
    <row r="220">
      <c r="A220" t="inlineStr">
        <is>
          <t>113200-AC01221210</t>
        </is>
      </c>
      <c r="B220" s="11">
        <f>VLOOKUP($A220,DADOS!$A:$N,2,FALSE)</f>
        <v/>
      </c>
      <c r="C220" s="11">
        <f>VLOOKUP($A220,DADOS!$A:$N,3,FALSE)</f>
        <v/>
      </c>
      <c r="D220" s="11">
        <f>VLOOKUP($A220,DADOS!$A:$N,4,FALSE)</f>
        <v/>
      </c>
      <c r="E220" s="11">
        <f>VLOOKUP($A220,DADOS!$A:$N,5,FALSE)</f>
        <v/>
      </c>
      <c r="F220" s="57">
        <f>VLOOKUP($A220,DADOS!$A:$N,6,FALSE)</f>
        <v/>
      </c>
      <c r="G220" s="11">
        <f>VLOOKUP($A220,DADOS!$A:$N,7,FALSE)</f>
        <v/>
      </c>
      <c r="H220" s="11">
        <f>VLOOKUP($A220,DADOS!$A:$N,8,FALSE)</f>
        <v/>
      </c>
      <c r="I220" s="57">
        <f>VLOOKUP($A220,DADOS!$A:$N,10,FALSE)</f>
        <v/>
      </c>
      <c r="J220" s="11">
        <f>VLOOKUP($A220,DADOS!$A:$N,11,FALSE)</f>
        <v/>
      </c>
      <c r="K220">
        <f>VLOOKUP($A220,DADOS!$A:$N,12,FALSE)</f>
        <v/>
      </c>
      <c r="L220" s="11">
        <f>VLOOKUP($A220,DADOS!$A:$N,13,FALSE)</f>
        <v/>
      </c>
    </row>
    <row r="221">
      <c r="A221" t="inlineStr">
        <is>
          <t>000100-R494298324</t>
        </is>
      </c>
      <c r="B221" s="11">
        <f>VLOOKUP($A221,DADOS!$A:$N,2,FALSE)</f>
        <v/>
      </c>
      <c r="C221" s="11">
        <f>VLOOKUP($A221,DADOS!$A:$N,3,FALSE)</f>
        <v/>
      </c>
      <c r="D221" s="11">
        <f>VLOOKUP($A221,DADOS!$A:$N,4,FALSE)</f>
        <v/>
      </c>
      <c r="E221" s="11">
        <f>VLOOKUP($A221,DADOS!$A:$N,5,FALSE)</f>
        <v/>
      </c>
      <c r="F221" s="57">
        <f>VLOOKUP($A221,DADOS!$A:$N,6,FALSE)</f>
        <v/>
      </c>
      <c r="G221" s="11">
        <f>VLOOKUP($A221,DADOS!$A:$N,7,FALSE)</f>
        <v/>
      </c>
      <c r="H221" s="11">
        <f>VLOOKUP($A221,DADOS!$A:$N,8,FALSE)</f>
        <v/>
      </c>
      <c r="I221" s="57">
        <f>VLOOKUP($A221,DADOS!$A:$N,10,FALSE)</f>
        <v/>
      </c>
      <c r="J221" s="11">
        <f>VLOOKUP($A221,DADOS!$A:$N,11,FALSE)</f>
        <v/>
      </c>
      <c r="K221">
        <f>VLOOKUP($A221,DADOS!$A:$N,12,FALSE)</f>
        <v/>
      </c>
      <c r="L221" s="11">
        <f>VLOOKUP($A221,DADOS!$A:$N,13,FALSE)</f>
        <v/>
      </c>
    </row>
    <row r="222">
      <c r="A222" t="inlineStr">
        <is>
          <t>000300-S031591381</t>
        </is>
      </c>
      <c r="B222" s="11">
        <f>VLOOKUP($A222,DADOS!$A:$N,2,FALSE)</f>
        <v/>
      </c>
      <c r="C222" s="11">
        <f>VLOOKUP($A222,DADOS!$A:$N,3,FALSE)</f>
        <v/>
      </c>
      <c r="D222" s="11">
        <f>VLOOKUP($A222,DADOS!$A:$N,4,FALSE)</f>
        <v/>
      </c>
      <c r="E222" s="11">
        <f>VLOOKUP($A222,DADOS!$A:$N,5,FALSE)</f>
        <v/>
      </c>
      <c r="F222" s="57">
        <f>VLOOKUP($A222,DADOS!$A:$N,6,FALSE)</f>
        <v/>
      </c>
      <c r="G222" s="11">
        <f>VLOOKUP($A222,DADOS!$A:$N,7,FALSE)</f>
        <v/>
      </c>
      <c r="H222" s="11">
        <f>VLOOKUP($A222,DADOS!$A:$N,8,FALSE)</f>
        <v/>
      </c>
      <c r="I222" s="57">
        <f>VLOOKUP($A222,DADOS!$A:$N,10,FALSE)</f>
        <v/>
      </c>
      <c r="J222" s="11">
        <f>VLOOKUP($A222,DADOS!$A:$N,11,FALSE)</f>
        <v/>
      </c>
      <c r="K222">
        <f>VLOOKUP($A222,DADOS!$A:$N,12,FALSE)</f>
        <v/>
      </c>
      <c r="L222" s="11">
        <f>VLOOKUP($A222,DADOS!$A:$N,13,FALSE)</f>
        <v/>
      </c>
    </row>
    <row r="223">
      <c r="A223" t="inlineStr">
        <is>
          <t>000100-R380418711</t>
        </is>
      </c>
      <c r="B223" s="11">
        <f>VLOOKUP($A223,DADOS!$A:$N,2,FALSE)</f>
        <v/>
      </c>
      <c r="C223" s="11">
        <f>VLOOKUP($A223,DADOS!$A:$N,3,FALSE)</f>
        <v/>
      </c>
      <c r="D223" s="11">
        <f>VLOOKUP($A223,DADOS!$A:$N,4,FALSE)</f>
        <v/>
      </c>
      <c r="E223" s="11">
        <f>VLOOKUP($A223,DADOS!$A:$N,5,FALSE)</f>
        <v/>
      </c>
      <c r="F223" s="57">
        <f>VLOOKUP($A223,DADOS!$A:$N,6,FALSE)</f>
        <v/>
      </c>
      <c r="G223" s="11">
        <f>VLOOKUP($A223,DADOS!$A:$N,7,FALSE)</f>
        <v/>
      </c>
      <c r="H223" s="11">
        <f>VLOOKUP($A223,DADOS!$A:$N,8,FALSE)</f>
        <v/>
      </c>
      <c r="I223" s="57">
        <f>VLOOKUP($A223,DADOS!$A:$N,10,FALSE)</f>
        <v/>
      </c>
      <c r="J223" s="11">
        <f>VLOOKUP($A223,DADOS!$A:$N,11,FALSE)</f>
        <v/>
      </c>
      <c r="K223">
        <f>VLOOKUP($A223,DADOS!$A:$N,12,FALSE)</f>
        <v/>
      </c>
      <c r="L223" s="11">
        <f>VLOOKUP($A223,DADOS!$A:$N,13,FALSE)</f>
        <v/>
      </c>
    </row>
    <row r="224">
      <c r="A224" t="inlineStr">
        <is>
          <t>000300-S031748404</t>
        </is>
      </c>
      <c r="B224" s="11">
        <f>VLOOKUP($A224,DADOS!$A:$N,2,FALSE)</f>
        <v/>
      </c>
      <c r="C224" s="11">
        <f>VLOOKUP($A224,DADOS!$A:$N,3,FALSE)</f>
        <v/>
      </c>
      <c r="D224" s="11">
        <f>VLOOKUP($A224,DADOS!$A:$N,4,FALSE)</f>
        <v/>
      </c>
      <c r="E224" s="11">
        <f>VLOOKUP($A224,DADOS!$A:$N,5,FALSE)</f>
        <v/>
      </c>
      <c r="F224" s="57">
        <f>VLOOKUP($A224,DADOS!$A:$N,6,FALSE)</f>
        <v/>
      </c>
      <c r="G224" s="11">
        <f>VLOOKUP($A224,DADOS!$A:$N,7,FALSE)</f>
        <v/>
      </c>
      <c r="H224" s="11">
        <f>VLOOKUP($A224,DADOS!$A:$N,8,FALSE)</f>
        <v/>
      </c>
      <c r="I224" s="57">
        <f>VLOOKUP($A224,DADOS!$A:$N,10,FALSE)</f>
        <v/>
      </c>
      <c r="J224" s="11">
        <f>VLOOKUP($A224,DADOS!$A:$N,11,FALSE)</f>
        <v/>
      </c>
      <c r="K224">
        <f>VLOOKUP($A224,DADOS!$A:$N,12,FALSE)</f>
        <v/>
      </c>
      <c r="L224" s="11">
        <f>VLOOKUP($A224,DADOS!$A:$N,13,FALSE)</f>
        <v/>
      </c>
    </row>
    <row r="225">
      <c r="A225" t="inlineStr">
        <is>
          <t>000300-S031748405</t>
        </is>
      </c>
      <c r="B225" s="11">
        <f>VLOOKUP($A225,DADOS!$A:$N,2,FALSE)</f>
        <v/>
      </c>
      <c r="C225" s="11">
        <f>VLOOKUP($A225,DADOS!$A:$N,3,FALSE)</f>
        <v/>
      </c>
      <c r="D225" s="11">
        <f>VLOOKUP($A225,DADOS!$A:$N,4,FALSE)</f>
        <v/>
      </c>
      <c r="E225" s="11">
        <f>VLOOKUP($A225,DADOS!$A:$N,5,FALSE)</f>
        <v/>
      </c>
      <c r="F225" s="57">
        <f>VLOOKUP($A225,DADOS!$A:$N,6,FALSE)</f>
        <v/>
      </c>
      <c r="G225" s="11">
        <f>VLOOKUP($A225,DADOS!$A:$N,7,FALSE)</f>
        <v/>
      </c>
      <c r="H225" s="11">
        <f>VLOOKUP($A225,DADOS!$A:$N,8,FALSE)</f>
        <v/>
      </c>
      <c r="I225" s="57">
        <f>VLOOKUP($A225,DADOS!$A:$N,10,FALSE)</f>
        <v/>
      </c>
      <c r="J225" s="11">
        <f>VLOOKUP($A225,DADOS!$A:$N,11,FALSE)</f>
        <v/>
      </c>
      <c r="K225">
        <f>VLOOKUP($A225,DADOS!$A:$N,12,FALSE)</f>
        <v/>
      </c>
      <c r="L225" s="11">
        <f>VLOOKUP($A225,DADOS!$A:$N,13,FALSE)</f>
        <v/>
      </c>
    </row>
    <row r="226">
      <c r="A226" t="inlineStr">
        <is>
          <t>000300-S031856468</t>
        </is>
      </c>
      <c r="B226" s="11">
        <f>VLOOKUP($A226,DADOS!$A:$N,2,FALSE)</f>
        <v/>
      </c>
      <c r="C226" s="11">
        <f>VLOOKUP($A226,DADOS!$A:$N,3,FALSE)</f>
        <v/>
      </c>
      <c r="D226" s="11">
        <f>VLOOKUP($A226,DADOS!$A:$N,4,FALSE)</f>
        <v/>
      </c>
      <c r="E226" s="11">
        <f>VLOOKUP($A226,DADOS!$A:$N,5,FALSE)</f>
        <v/>
      </c>
      <c r="F226" s="57">
        <f>VLOOKUP($A226,DADOS!$A:$N,6,FALSE)</f>
        <v/>
      </c>
      <c r="G226" s="11">
        <f>VLOOKUP($A226,DADOS!$A:$N,7,FALSE)</f>
        <v/>
      </c>
      <c r="H226" s="11">
        <f>VLOOKUP($A226,DADOS!$A:$N,8,FALSE)</f>
        <v/>
      </c>
      <c r="I226" s="57">
        <f>VLOOKUP($A226,DADOS!$A:$N,10,FALSE)</f>
        <v/>
      </c>
      <c r="J226" s="11">
        <f>VLOOKUP($A226,DADOS!$A:$N,11,FALSE)</f>
        <v/>
      </c>
      <c r="K226">
        <f>VLOOKUP($A226,DADOS!$A:$N,12,FALSE)</f>
        <v/>
      </c>
      <c r="L226" s="11">
        <f>VLOOKUP($A226,DADOS!$A:$N,13,FALSE)</f>
        <v/>
      </c>
    </row>
    <row r="227">
      <c r="A227" t="inlineStr">
        <is>
          <t>000100-R602891183</t>
        </is>
      </c>
      <c r="B227" s="11">
        <f>VLOOKUP($A227,DADOS!$A:$N,2,FALSE)</f>
        <v/>
      </c>
      <c r="C227" s="11">
        <f>VLOOKUP($A227,DADOS!$A:$N,3,FALSE)</f>
        <v/>
      </c>
      <c r="D227" s="11">
        <f>VLOOKUP($A227,DADOS!$A:$N,4,FALSE)</f>
        <v/>
      </c>
      <c r="E227" s="11">
        <f>VLOOKUP($A227,DADOS!$A:$N,5,FALSE)</f>
        <v/>
      </c>
      <c r="F227" s="57">
        <f>VLOOKUP($A227,DADOS!$A:$N,6,FALSE)</f>
        <v/>
      </c>
      <c r="G227" s="11">
        <f>VLOOKUP($A227,DADOS!$A:$N,7,FALSE)</f>
        <v/>
      </c>
      <c r="H227" s="11">
        <f>VLOOKUP($A227,DADOS!$A:$N,8,FALSE)</f>
        <v/>
      </c>
      <c r="I227" s="57">
        <f>VLOOKUP($A227,DADOS!$A:$N,10,FALSE)</f>
        <v/>
      </c>
      <c r="J227" s="11">
        <f>VLOOKUP($A227,DADOS!$A:$N,11,FALSE)</f>
        <v/>
      </c>
      <c r="K227">
        <f>VLOOKUP($A227,DADOS!$A:$N,12,FALSE)</f>
        <v/>
      </c>
      <c r="L227" s="11">
        <f>VLOOKUP($A227,DADOS!$A:$N,13,FALSE)</f>
        <v/>
      </c>
    </row>
    <row r="228">
      <c r="A228" t="inlineStr">
        <is>
          <t>000100-T594764971</t>
        </is>
      </c>
      <c r="B228" s="11">
        <f>VLOOKUP($A228,DADOS!$A:$N,2,FALSE)</f>
        <v/>
      </c>
      <c r="C228" s="11">
        <f>VLOOKUP($A228,DADOS!$A:$N,3,FALSE)</f>
        <v/>
      </c>
      <c r="D228" s="11">
        <f>VLOOKUP($A228,DADOS!$A:$N,4,FALSE)</f>
        <v/>
      </c>
      <c r="E228" s="11">
        <f>VLOOKUP($A228,DADOS!$A:$N,5,FALSE)</f>
        <v/>
      </c>
      <c r="F228" s="57">
        <f>VLOOKUP($A228,DADOS!$A:$N,6,FALSE)</f>
        <v/>
      </c>
      <c r="G228" s="11">
        <f>VLOOKUP($A228,DADOS!$A:$N,7,FALSE)</f>
        <v/>
      </c>
      <c r="H228" s="11">
        <f>VLOOKUP($A228,DADOS!$A:$N,8,FALSE)</f>
        <v/>
      </c>
      <c r="I228" s="57">
        <f>VLOOKUP($A228,DADOS!$A:$N,10,FALSE)</f>
        <v/>
      </c>
      <c r="J228" s="11">
        <f>VLOOKUP($A228,DADOS!$A:$N,11,FALSE)</f>
        <v/>
      </c>
      <c r="K228">
        <f>VLOOKUP($A228,DADOS!$A:$N,12,FALSE)</f>
        <v/>
      </c>
      <c r="L228" s="11">
        <f>VLOOKUP($A228,DADOS!$A:$N,13,FALSE)</f>
        <v/>
      </c>
    </row>
    <row r="229">
      <c r="A229" t="inlineStr">
        <is>
          <t>271070-GCA1758774</t>
        </is>
      </c>
      <c r="B229" s="11">
        <f>VLOOKUP($A229,DADOS!$A:$N,2,FALSE)</f>
        <v/>
      </c>
      <c r="C229" s="11">
        <f>VLOOKUP($A229,DADOS!$A:$N,3,FALSE)</f>
        <v/>
      </c>
      <c r="D229" s="11">
        <f>VLOOKUP($A229,DADOS!$A:$N,4,FALSE)</f>
        <v/>
      </c>
      <c r="E229" s="11">
        <f>VLOOKUP($A229,DADOS!$A:$N,5,FALSE)</f>
        <v/>
      </c>
      <c r="F229" s="57">
        <f>VLOOKUP($A229,DADOS!$A:$N,6,FALSE)</f>
        <v/>
      </c>
      <c r="G229" s="11">
        <f>VLOOKUP($A229,DADOS!$A:$N,7,FALSE)</f>
        <v/>
      </c>
      <c r="H229" s="11">
        <f>VLOOKUP($A229,DADOS!$A:$N,8,FALSE)</f>
        <v/>
      </c>
      <c r="I229" s="57">
        <f>VLOOKUP($A229,DADOS!$A:$N,10,FALSE)</f>
        <v/>
      </c>
      <c r="J229" s="11">
        <f>VLOOKUP($A229,DADOS!$A:$N,11,FALSE)</f>
        <v/>
      </c>
      <c r="K229">
        <f>VLOOKUP($A229,DADOS!$A:$N,12,FALSE)</f>
        <v/>
      </c>
      <c r="L229" s="11">
        <f>VLOOKUP($A229,DADOS!$A:$N,13,FALSE)</f>
        <v/>
      </c>
    </row>
    <row r="230">
      <c r="A230" t="inlineStr">
        <is>
          <t>000100-T605049483</t>
        </is>
      </c>
      <c r="B230" s="11">
        <f>VLOOKUP($A230,DADOS!$A:$N,2,FALSE)</f>
        <v/>
      </c>
      <c r="C230" s="11">
        <f>VLOOKUP($A230,DADOS!$A:$N,3,FALSE)</f>
        <v/>
      </c>
      <c r="D230" s="11">
        <f>VLOOKUP($A230,DADOS!$A:$N,4,FALSE)</f>
        <v/>
      </c>
      <c r="E230" s="11">
        <f>VLOOKUP($A230,DADOS!$A:$N,5,FALSE)</f>
        <v/>
      </c>
      <c r="F230" s="57">
        <f>VLOOKUP($A230,DADOS!$A:$N,6,FALSE)</f>
        <v/>
      </c>
      <c r="G230" s="11">
        <f>VLOOKUP($A230,DADOS!$A:$N,7,FALSE)</f>
        <v/>
      </c>
      <c r="H230" s="11">
        <f>VLOOKUP($A230,DADOS!$A:$N,8,FALSE)</f>
        <v/>
      </c>
      <c r="I230" s="57">
        <f>VLOOKUP($A230,DADOS!$A:$N,10,FALSE)</f>
        <v/>
      </c>
      <c r="J230" s="11">
        <f>VLOOKUP($A230,DADOS!$A:$N,11,FALSE)</f>
        <v/>
      </c>
      <c r="K230">
        <f>VLOOKUP($A230,DADOS!$A:$N,12,FALSE)</f>
        <v/>
      </c>
      <c r="L230" s="11">
        <f>VLOOKUP($A230,DADOS!$A:$N,13,FALSE)</f>
        <v/>
      </c>
    </row>
    <row r="231">
      <c r="A231" t="inlineStr">
        <is>
          <t>126200-1DA5518261</t>
        </is>
      </c>
      <c r="B231" s="11">
        <f>VLOOKUP($A231,DADOS!$A:$N,2,FALSE)</f>
        <v/>
      </c>
      <c r="C231" s="11">
        <f>VLOOKUP($A231,DADOS!$A:$N,3,FALSE)</f>
        <v/>
      </c>
      <c r="D231" s="11">
        <f>VLOOKUP($A231,DADOS!$A:$N,4,FALSE)</f>
        <v/>
      </c>
      <c r="E231" s="11">
        <f>VLOOKUP($A231,DADOS!$A:$N,5,FALSE)</f>
        <v/>
      </c>
      <c r="F231" s="57">
        <f>VLOOKUP($A231,DADOS!$A:$N,6,FALSE)</f>
        <v/>
      </c>
      <c r="G231" s="11">
        <f>VLOOKUP($A231,DADOS!$A:$N,7,FALSE)</f>
        <v/>
      </c>
      <c r="H231" s="11">
        <f>VLOOKUP($A231,DADOS!$A:$N,8,FALSE)</f>
        <v/>
      </c>
      <c r="I231" s="57">
        <f>VLOOKUP($A231,DADOS!$A:$N,10,FALSE)</f>
        <v/>
      </c>
      <c r="J231" s="11">
        <f>VLOOKUP($A231,DADOS!$A:$N,11,FALSE)</f>
        <v/>
      </c>
      <c r="K231">
        <f>VLOOKUP($A231,DADOS!$A:$N,12,FALSE)</f>
        <v/>
      </c>
      <c r="L231" s="11">
        <f>VLOOKUP($A231,DADOS!$A:$N,13,FALSE)</f>
        <v/>
      </c>
    </row>
    <row r="232">
      <c r="A232" t="inlineStr">
        <is>
          <t>126200-1O 9156147</t>
        </is>
      </c>
      <c r="B232" s="11">
        <f>VLOOKUP($A232,DADOS!$A:$N,2,FALSE)</f>
        <v/>
      </c>
      <c r="C232" s="11">
        <f>VLOOKUP($A232,DADOS!$A:$N,3,FALSE)</f>
        <v/>
      </c>
      <c r="D232" s="11">
        <f>VLOOKUP($A232,DADOS!$A:$N,4,FALSE)</f>
        <v/>
      </c>
      <c r="E232" s="11">
        <f>VLOOKUP($A232,DADOS!$A:$N,5,FALSE)</f>
        <v/>
      </c>
      <c r="F232" s="57">
        <f>VLOOKUP($A232,DADOS!$A:$N,6,FALSE)</f>
        <v/>
      </c>
      <c r="G232" s="11">
        <f>VLOOKUP($A232,DADOS!$A:$N,7,FALSE)</f>
        <v/>
      </c>
      <c r="H232" s="11">
        <f>VLOOKUP($A232,DADOS!$A:$N,8,FALSE)</f>
        <v/>
      </c>
      <c r="I232" s="57">
        <f>VLOOKUP($A232,DADOS!$A:$N,10,FALSE)</f>
        <v/>
      </c>
      <c r="J232" s="11">
        <f>VLOOKUP($A232,DADOS!$A:$N,11,FALSE)</f>
        <v/>
      </c>
      <c r="K232">
        <f>VLOOKUP($A232,DADOS!$A:$N,12,FALSE)</f>
        <v/>
      </c>
      <c r="L232" s="11">
        <f>VLOOKUP($A232,DADOS!$A:$N,13,FALSE)</f>
        <v/>
      </c>
    </row>
    <row r="233">
      <c r="A233" t="inlineStr">
        <is>
          <t>000100-R602080157</t>
        </is>
      </c>
      <c r="B233" s="11">
        <f>VLOOKUP($A233,DADOS!$A:$N,2,FALSE)</f>
        <v/>
      </c>
      <c r="C233" s="11">
        <f>VLOOKUP($A233,DADOS!$A:$N,3,FALSE)</f>
        <v/>
      </c>
      <c r="D233" s="11">
        <f>VLOOKUP($A233,DADOS!$A:$N,4,FALSE)</f>
        <v/>
      </c>
      <c r="E233" s="11">
        <f>VLOOKUP($A233,DADOS!$A:$N,5,FALSE)</f>
        <v/>
      </c>
      <c r="F233" s="57">
        <f>VLOOKUP($A233,DADOS!$A:$N,6,FALSE)</f>
        <v/>
      </c>
      <c r="G233" s="11">
        <f>VLOOKUP($A233,DADOS!$A:$N,7,FALSE)</f>
        <v/>
      </c>
      <c r="H233" s="11">
        <f>VLOOKUP($A233,DADOS!$A:$N,8,FALSE)</f>
        <v/>
      </c>
      <c r="I233" s="57">
        <f>VLOOKUP($A233,DADOS!$A:$N,10,FALSE)</f>
        <v/>
      </c>
      <c r="J233" s="11">
        <f>VLOOKUP($A233,DADOS!$A:$N,11,FALSE)</f>
        <v/>
      </c>
      <c r="K233">
        <f>VLOOKUP($A233,DADOS!$A:$N,12,FALSE)</f>
        <v/>
      </c>
      <c r="L233" s="11">
        <f>VLOOKUP($A233,DADOS!$A:$N,13,FALSE)</f>
        <v/>
      </c>
    </row>
    <row r="234">
      <c r="A234" t="inlineStr">
        <is>
          <t>000300-S030749200</t>
        </is>
      </c>
      <c r="B234" s="11">
        <f>VLOOKUP($A234,DADOS!$A:$N,2,FALSE)</f>
        <v/>
      </c>
      <c r="C234" s="11">
        <f>VLOOKUP($A234,DADOS!$A:$N,3,FALSE)</f>
        <v/>
      </c>
      <c r="D234" s="11">
        <f>VLOOKUP($A234,DADOS!$A:$N,4,FALSE)</f>
        <v/>
      </c>
      <c r="E234" s="11">
        <f>VLOOKUP($A234,DADOS!$A:$N,5,FALSE)</f>
        <v/>
      </c>
      <c r="F234" s="57">
        <f>VLOOKUP($A234,DADOS!$A:$N,6,FALSE)</f>
        <v/>
      </c>
      <c r="G234" s="11">
        <f>VLOOKUP($A234,DADOS!$A:$N,7,FALSE)</f>
        <v/>
      </c>
      <c r="H234" s="11">
        <f>VLOOKUP($A234,DADOS!$A:$N,8,FALSE)</f>
        <v/>
      </c>
      <c r="I234" s="57">
        <f>VLOOKUP($A234,DADOS!$A:$N,10,FALSE)</f>
        <v/>
      </c>
      <c r="J234" s="11">
        <f>VLOOKUP($A234,DADOS!$A:$N,11,FALSE)</f>
        <v/>
      </c>
      <c r="K234">
        <f>VLOOKUP($A234,DADOS!$A:$N,12,FALSE)</f>
        <v/>
      </c>
      <c r="L234" s="11">
        <f>VLOOKUP($A234,DADOS!$A:$N,13,FALSE)</f>
        <v/>
      </c>
    </row>
    <row r="235">
      <c r="A235" t="inlineStr">
        <is>
          <t>000300-S031579283</t>
        </is>
      </c>
      <c r="B235" s="11">
        <f>VLOOKUP($A235,DADOS!$A:$N,2,FALSE)</f>
        <v/>
      </c>
      <c r="C235" s="11">
        <f>VLOOKUP($A235,DADOS!$A:$N,3,FALSE)</f>
        <v/>
      </c>
      <c r="D235" s="11">
        <f>VLOOKUP($A235,DADOS!$A:$N,4,FALSE)</f>
        <v/>
      </c>
      <c r="E235" s="11">
        <f>VLOOKUP($A235,DADOS!$A:$N,5,FALSE)</f>
        <v/>
      </c>
      <c r="F235" s="57">
        <f>VLOOKUP($A235,DADOS!$A:$N,6,FALSE)</f>
        <v/>
      </c>
      <c r="G235" s="11">
        <f>VLOOKUP($A235,DADOS!$A:$N,7,FALSE)</f>
        <v/>
      </c>
      <c r="H235" s="11">
        <f>VLOOKUP($A235,DADOS!$A:$N,8,FALSE)</f>
        <v/>
      </c>
      <c r="I235" s="57">
        <f>VLOOKUP($A235,DADOS!$A:$N,10,FALSE)</f>
        <v/>
      </c>
      <c r="J235" s="11">
        <f>VLOOKUP($A235,DADOS!$A:$N,11,FALSE)</f>
        <v/>
      </c>
      <c r="K235">
        <f>VLOOKUP($A235,DADOS!$A:$N,12,FALSE)</f>
        <v/>
      </c>
      <c r="L235" s="11">
        <f>VLOOKUP($A235,DADOS!$A:$N,13,FALSE)</f>
        <v/>
      </c>
    </row>
    <row r="236">
      <c r="A236" t="inlineStr">
        <is>
          <t>266890-F430779049</t>
        </is>
      </c>
      <c r="B236" s="11">
        <f>VLOOKUP($A236,DADOS!$A:$N,2,FALSE)</f>
        <v/>
      </c>
      <c r="C236" s="11">
        <f>VLOOKUP($A236,DADOS!$A:$N,3,FALSE)</f>
        <v/>
      </c>
      <c r="D236" s="11">
        <f>VLOOKUP($A236,DADOS!$A:$N,4,FALSE)</f>
        <v/>
      </c>
      <c r="E236" s="11">
        <f>VLOOKUP($A236,DADOS!$A:$N,5,FALSE)</f>
        <v/>
      </c>
      <c r="F236" s="57">
        <f>VLOOKUP($A236,DADOS!$A:$N,6,FALSE)</f>
        <v/>
      </c>
      <c r="G236" s="11">
        <f>VLOOKUP($A236,DADOS!$A:$N,7,FALSE)</f>
        <v/>
      </c>
      <c r="H236" s="11">
        <f>VLOOKUP($A236,DADOS!$A:$N,8,FALSE)</f>
        <v/>
      </c>
      <c r="I236" s="57">
        <f>VLOOKUP($A236,DADOS!$A:$N,10,FALSE)</f>
        <v/>
      </c>
      <c r="J236" s="11">
        <f>VLOOKUP($A236,DADOS!$A:$N,11,FALSE)</f>
        <v/>
      </c>
      <c r="K236">
        <f>VLOOKUP($A236,DADOS!$A:$N,12,FALSE)</f>
        <v/>
      </c>
      <c r="L236" s="11">
        <f>VLOOKUP($A236,DADOS!$A:$N,13,FALSE)</f>
        <v/>
      </c>
    </row>
    <row r="237">
      <c r="A237" t="inlineStr">
        <is>
          <t>000300-S031891682</t>
        </is>
      </c>
      <c r="B237" s="11">
        <f>VLOOKUP($A237,DADOS!$A:$N,2,FALSE)</f>
        <v/>
      </c>
      <c r="C237" s="11">
        <f>VLOOKUP($A237,DADOS!$A:$N,3,FALSE)</f>
        <v/>
      </c>
      <c r="D237" s="11">
        <f>VLOOKUP($A237,DADOS!$A:$N,4,FALSE)</f>
        <v/>
      </c>
      <c r="E237" s="11">
        <f>VLOOKUP($A237,DADOS!$A:$N,5,FALSE)</f>
        <v/>
      </c>
      <c r="F237" s="57">
        <f>VLOOKUP($A237,DADOS!$A:$N,6,FALSE)</f>
        <v/>
      </c>
      <c r="G237" s="11">
        <f>VLOOKUP($A237,DADOS!$A:$N,7,FALSE)</f>
        <v/>
      </c>
      <c r="H237" s="11">
        <f>VLOOKUP($A237,DADOS!$A:$N,8,FALSE)</f>
        <v/>
      </c>
      <c r="I237" s="57">
        <f>VLOOKUP($A237,DADOS!$A:$N,10,FALSE)</f>
        <v/>
      </c>
      <c r="J237" s="11">
        <f>VLOOKUP($A237,DADOS!$A:$N,11,FALSE)</f>
        <v/>
      </c>
      <c r="K237">
        <f>VLOOKUP($A237,DADOS!$A:$N,12,FALSE)</f>
        <v/>
      </c>
      <c r="L237" s="11">
        <f>VLOOKUP($A237,DADOS!$A:$N,13,FALSE)</f>
        <v/>
      </c>
    </row>
    <row r="238">
      <c r="A238" t="inlineStr">
        <is>
          <t>126200-1O 9531717</t>
        </is>
      </c>
      <c r="B238" s="11">
        <f>VLOOKUP($A238,DADOS!$A:$N,2,FALSE)</f>
        <v/>
      </c>
      <c r="C238" s="11">
        <f>VLOOKUP($A238,DADOS!$A:$N,3,FALSE)</f>
        <v/>
      </c>
      <c r="D238" s="11">
        <f>VLOOKUP($A238,DADOS!$A:$N,4,FALSE)</f>
        <v/>
      </c>
      <c r="E238" s="11">
        <f>VLOOKUP($A238,DADOS!$A:$N,5,FALSE)</f>
        <v/>
      </c>
      <c r="F238" s="57">
        <f>VLOOKUP($A238,DADOS!$A:$N,6,FALSE)</f>
        <v/>
      </c>
      <c r="G238" s="11">
        <f>VLOOKUP($A238,DADOS!$A:$N,7,FALSE)</f>
        <v/>
      </c>
      <c r="H238" s="11">
        <f>VLOOKUP($A238,DADOS!$A:$N,8,FALSE)</f>
        <v/>
      </c>
      <c r="I238" s="57">
        <f>VLOOKUP($A238,DADOS!$A:$N,10,FALSE)</f>
        <v/>
      </c>
      <c r="J238" s="11">
        <f>VLOOKUP($A238,DADOS!$A:$N,11,FALSE)</f>
        <v/>
      </c>
      <c r="K238">
        <f>VLOOKUP($A238,DADOS!$A:$N,12,FALSE)</f>
        <v/>
      </c>
      <c r="L238" s="11">
        <f>VLOOKUP($A238,DADOS!$A:$N,13,FALSE)</f>
        <v/>
      </c>
    </row>
    <row r="239">
      <c r="A239" t="inlineStr">
        <is>
          <t>126200-1R 6990733</t>
        </is>
      </c>
      <c r="B239" s="11">
        <f>VLOOKUP($A239,DADOS!$A:$N,2,FALSE)</f>
        <v/>
      </c>
      <c r="C239" s="11">
        <f>VLOOKUP($A239,DADOS!$A:$N,3,FALSE)</f>
        <v/>
      </c>
      <c r="D239" s="11">
        <f>VLOOKUP($A239,DADOS!$A:$N,4,FALSE)</f>
        <v/>
      </c>
      <c r="E239" s="11">
        <f>VLOOKUP($A239,DADOS!$A:$N,5,FALSE)</f>
        <v/>
      </c>
      <c r="F239" s="57">
        <f>VLOOKUP($A239,DADOS!$A:$N,6,FALSE)</f>
        <v/>
      </c>
      <c r="G239" s="11">
        <f>VLOOKUP($A239,DADOS!$A:$N,7,FALSE)</f>
        <v/>
      </c>
      <c r="H239" s="11">
        <f>VLOOKUP($A239,DADOS!$A:$N,8,FALSE)</f>
        <v/>
      </c>
      <c r="I239" s="57">
        <f>VLOOKUP($A239,DADOS!$A:$N,10,FALSE)</f>
        <v/>
      </c>
      <c r="J239" s="11">
        <f>VLOOKUP($A239,DADOS!$A:$N,11,FALSE)</f>
        <v/>
      </c>
      <c r="K239">
        <f>VLOOKUP($A239,DADOS!$A:$N,12,FALSE)</f>
        <v/>
      </c>
      <c r="L239" s="11">
        <f>VLOOKUP($A239,DADOS!$A:$N,13,FALSE)</f>
        <v/>
      </c>
    </row>
    <row r="240">
      <c r="A240" t="inlineStr">
        <is>
          <t>126200-1P 2530697</t>
        </is>
      </c>
      <c r="B240" s="11">
        <f>VLOOKUP($A240,DADOS!$A:$N,2,FALSE)</f>
        <v/>
      </c>
      <c r="C240" s="11">
        <f>VLOOKUP($A240,DADOS!$A:$N,3,FALSE)</f>
        <v/>
      </c>
      <c r="D240" s="11">
        <f>VLOOKUP($A240,DADOS!$A:$N,4,FALSE)</f>
        <v/>
      </c>
      <c r="E240" s="11">
        <f>VLOOKUP($A240,DADOS!$A:$N,5,FALSE)</f>
        <v/>
      </c>
      <c r="F240" s="57">
        <f>VLOOKUP($A240,DADOS!$A:$N,6,FALSE)</f>
        <v/>
      </c>
      <c r="G240" s="11">
        <f>VLOOKUP($A240,DADOS!$A:$N,7,FALSE)</f>
        <v/>
      </c>
      <c r="H240" s="11">
        <f>VLOOKUP($A240,DADOS!$A:$N,8,FALSE)</f>
        <v/>
      </c>
      <c r="I240" s="57">
        <f>VLOOKUP($A240,DADOS!$A:$N,10,FALSE)</f>
        <v/>
      </c>
      <c r="J240" s="11">
        <f>VLOOKUP($A240,DADOS!$A:$N,11,FALSE)</f>
        <v/>
      </c>
      <c r="K240">
        <f>VLOOKUP($A240,DADOS!$A:$N,12,FALSE)</f>
        <v/>
      </c>
      <c r="L240" s="11">
        <f>VLOOKUP($A240,DADOS!$A:$N,13,FALSE)</f>
        <v/>
      </c>
    </row>
    <row r="241">
      <c r="A241" t="inlineStr">
        <is>
          <t>126200-1P 2904227</t>
        </is>
      </c>
      <c r="B241" s="11">
        <f>VLOOKUP($A241,DADOS!$A:$N,2,FALSE)</f>
        <v/>
      </c>
      <c r="C241" s="11">
        <f>VLOOKUP($A241,DADOS!$A:$N,3,FALSE)</f>
        <v/>
      </c>
      <c r="D241" s="11">
        <f>VLOOKUP($A241,DADOS!$A:$N,4,FALSE)</f>
        <v/>
      </c>
      <c r="E241" s="11">
        <f>VLOOKUP($A241,DADOS!$A:$N,5,FALSE)</f>
        <v/>
      </c>
      <c r="F241" s="57">
        <f>VLOOKUP($A241,DADOS!$A:$N,6,FALSE)</f>
        <v/>
      </c>
      <c r="G241" s="11">
        <f>VLOOKUP($A241,DADOS!$A:$N,7,FALSE)</f>
        <v/>
      </c>
      <c r="H241" s="11">
        <f>VLOOKUP($A241,DADOS!$A:$N,8,FALSE)</f>
        <v/>
      </c>
      <c r="I241" s="57">
        <f>VLOOKUP($A241,DADOS!$A:$N,10,FALSE)</f>
        <v/>
      </c>
      <c r="J241" s="11">
        <f>VLOOKUP($A241,DADOS!$A:$N,11,FALSE)</f>
        <v/>
      </c>
      <c r="K241">
        <f>VLOOKUP($A241,DADOS!$A:$N,12,FALSE)</f>
        <v/>
      </c>
      <c r="L241" s="11">
        <f>VLOOKUP($A241,DADOS!$A:$N,13,FALSE)</f>
        <v/>
      </c>
    </row>
    <row r="242">
      <c r="A242" t="inlineStr">
        <is>
          <t>275350-F005132460</t>
        </is>
      </c>
      <c r="B242" s="11">
        <f>VLOOKUP($A242,DADOS!$A:$N,2,FALSE)</f>
        <v/>
      </c>
      <c r="C242" s="11">
        <f>VLOOKUP($A242,DADOS!$A:$N,3,FALSE)</f>
        <v/>
      </c>
      <c r="D242" s="11">
        <f>VLOOKUP($A242,DADOS!$A:$N,4,FALSE)</f>
        <v/>
      </c>
      <c r="E242" s="11">
        <f>VLOOKUP($A242,DADOS!$A:$N,5,FALSE)</f>
        <v/>
      </c>
      <c r="F242" s="57">
        <f>VLOOKUP($A242,DADOS!$A:$N,6,FALSE)</f>
        <v/>
      </c>
      <c r="G242" s="11">
        <f>VLOOKUP($A242,DADOS!$A:$N,7,FALSE)</f>
        <v/>
      </c>
      <c r="H242" s="11">
        <f>VLOOKUP($A242,DADOS!$A:$N,8,FALSE)</f>
        <v/>
      </c>
      <c r="I242" s="57">
        <f>VLOOKUP($A242,DADOS!$A:$N,10,FALSE)</f>
        <v/>
      </c>
      <c r="J242" s="11">
        <f>VLOOKUP($A242,DADOS!$A:$N,11,FALSE)</f>
        <v/>
      </c>
      <c r="K242">
        <f>VLOOKUP($A242,DADOS!$A:$N,12,FALSE)</f>
        <v/>
      </c>
      <c r="L242" s="11">
        <f>VLOOKUP($A242,DADOS!$A:$N,13,FALSE)</f>
        <v/>
      </c>
    </row>
    <row r="243">
      <c r="A243" t="inlineStr">
        <is>
          <t>126200-1P 5838777</t>
        </is>
      </c>
      <c r="B243" s="11">
        <f>VLOOKUP($A243,DADOS!$A:$N,2,FALSE)</f>
        <v/>
      </c>
      <c r="C243" s="11">
        <f>VLOOKUP($A243,DADOS!$A:$N,3,FALSE)</f>
        <v/>
      </c>
      <c r="D243" s="11">
        <f>VLOOKUP($A243,DADOS!$A:$N,4,FALSE)</f>
        <v/>
      </c>
      <c r="E243" s="11">
        <f>VLOOKUP($A243,DADOS!$A:$N,5,FALSE)</f>
        <v/>
      </c>
      <c r="F243" s="57">
        <f>VLOOKUP($A243,DADOS!$A:$N,6,FALSE)</f>
        <v/>
      </c>
      <c r="G243" s="11">
        <f>VLOOKUP($A243,DADOS!$A:$N,7,FALSE)</f>
        <v/>
      </c>
      <c r="H243" s="11">
        <f>VLOOKUP($A243,DADOS!$A:$N,8,FALSE)</f>
        <v/>
      </c>
      <c r="I243" s="57">
        <f>VLOOKUP($A243,DADOS!$A:$N,10,FALSE)</f>
        <v/>
      </c>
      <c r="J243" s="11">
        <f>VLOOKUP($A243,DADOS!$A:$N,11,FALSE)</f>
        <v/>
      </c>
      <c r="K243">
        <f>VLOOKUP($A243,DADOS!$A:$N,12,FALSE)</f>
        <v/>
      </c>
      <c r="L243" s="11">
        <f>VLOOKUP($A243,DADOS!$A:$N,13,FALSE)</f>
        <v/>
      </c>
    </row>
    <row r="244">
      <c r="A244" t="inlineStr">
        <is>
          <t>126200-1Q 7173575</t>
        </is>
      </c>
      <c r="B244" s="11">
        <f>VLOOKUP($A244,DADOS!$A:$N,2,FALSE)</f>
        <v/>
      </c>
      <c r="C244" s="11">
        <f>VLOOKUP($A244,DADOS!$A:$N,3,FALSE)</f>
        <v/>
      </c>
      <c r="D244" s="11">
        <f>VLOOKUP($A244,DADOS!$A:$N,4,FALSE)</f>
        <v/>
      </c>
      <c r="E244" s="11">
        <f>VLOOKUP($A244,DADOS!$A:$N,5,FALSE)</f>
        <v/>
      </c>
      <c r="F244" s="57">
        <f>VLOOKUP($A244,DADOS!$A:$N,6,FALSE)</f>
        <v/>
      </c>
      <c r="G244" s="11">
        <f>VLOOKUP($A244,DADOS!$A:$N,7,FALSE)</f>
        <v/>
      </c>
      <c r="H244" s="11">
        <f>VLOOKUP($A244,DADOS!$A:$N,8,FALSE)</f>
        <v/>
      </c>
      <c r="I244" s="57">
        <f>VLOOKUP($A244,DADOS!$A:$N,10,FALSE)</f>
        <v/>
      </c>
      <c r="J244" s="11">
        <f>VLOOKUP($A244,DADOS!$A:$N,11,FALSE)</f>
        <v/>
      </c>
      <c r="K244">
        <f>VLOOKUP($A244,DADOS!$A:$N,12,FALSE)</f>
        <v/>
      </c>
      <c r="L244" s="11">
        <f>VLOOKUP($A244,DADOS!$A:$N,13,FALSE)</f>
        <v/>
      </c>
    </row>
    <row r="245">
      <c r="A245" t="inlineStr">
        <is>
          <t>271070-GCA1775518</t>
        </is>
      </c>
      <c r="B245" s="11">
        <f>VLOOKUP($A245,DADOS!$A:$N,2,FALSE)</f>
        <v/>
      </c>
      <c r="C245" s="11">
        <f>VLOOKUP($A245,DADOS!$A:$N,3,FALSE)</f>
        <v/>
      </c>
      <c r="D245" s="11">
        <f>VLOOKUP($A245,DADOS!$A:$N,4,FALSE)</f>
        <v/>
      </c>
      <c r="E245" s="11">
        <f>VLOOKUP($A245,DADOS!$A:$N,5,FALSE)</f>
        <v/>
      </c>
      <c r="F245" s="57">
        <f>VLOOKUP($A245,DADOS!$A:$N,6,FALSE)</f>
        <v/>
      </c>
      <c r="G245" s="11">
        <f>VLOOKUP($A245,DADOS!$A:$N,7,FALSE)</f>
        <v/>
      </c>
      <c r="H245" s="11">
        <f>VLOOKUP($A245,DADOS!$A:$N,8,FALSE)</f>
        <v/>
      </c>
      <c r="I245" s="57">
        <f>VLOOKUP($A245,DADOS!$A:$N,10,FALSE)</f>
        <v/>
      </c>
      <c r="J245" s="11">
        <f>VLOOKUP($A245,DADOS!$A:$N,11,FALSE)</f>
        <v/>
      </c>
      <c r="K245">
        <f>VLOOKUP($A245,DADOS!$A:$N,12,FALSE)</f>
        <v/>
      </c>
      <c r="L245" s="11">
        <f>VLOOKUP($A245,DADOS!$A:$N,13,FALSE)</f>
        <v/>
      </c>
    </row>
  </sheetData>
  <autoFilter ref="A1:L1"/>
  <conditionalFormatting sqref="A1">
    <cfRule type="duplicateValues" priority="3" dxfId="0"/>
  </conditionalFormatting>
  <conditionalFormatting sqref="F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 I1:I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Bananatree</dc:creator>
  <dcterms:created xsi:type="dcterms:W3CDTF">2021-08-06T13:08:59Z</dcterms:created>
  <dcterms:modified xsi:type="dcterms:W3CDTF">2022-10-28T03:45:18Z</dcterms:modified>
  <cp:lastModifiedBy>RodoBrotto Transportes</cp:lastModifiedBy>
  <cp:lastPrinted>2022-10-27T19:49:14Z</cp:lastPrinted>
</cp:coreProperties>
</file>